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SBai\Desktop\bak\Base stock 2022\"/>
    </mc:Choice>
  </mc:AlternateContent>
  <bookViews>
    <workbookView xWindow="0" yWindow="0" windowWidth="20490" windowHeight="7020" firstSheet="1" activeTab="1"/>
  </bookViews>
  <sheets>
    <sheet name="Dublex unit BOQ" sheetId="23" state="hidden" r:id="rId1"/>
    <sheet name="KHC-Base stock-2022 Part A" sheetId="21" r:id="rId2"/>
    <sheet name="KHC-Base stock-2022 Part B" sheetId="22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1" i="21" l="1"/>
  <c r="H130" i="21"/>
  <c r="H129" i="21"/>
  <c r="H128" i="21"/>
  <c r="H127" i="21"/>
  <c r="H126" i="21"/>
  <c r="H125" i="21"/>
  <c r="H124" i="21"/>
  <c r="H123" i="21"/>
  <c r="H122" i="21"/>
  <c r="H121" i="21"/>
  <c r="H120" i="21"/>
  <c r="H119" i="21"/>
  <c r="H118" i="21"/>
  <c r="H117" i="21"/>
  <c r="H116" i="21"/>
  <c r="C116" i="21"/>
  <c r="H115" i="21"/>
  <c r="C115" i="21"/>
  <c r="H114" i="21"/>
  <c r="H113" i="21"/>
  <c r="H112" i="21"/>
  <c r="H111" i="21"/>
  <c r="H110" i="21"/>
  <c r="H109" i="21"/>
  <c r="H108" i="21"/>
  <c r="H107" i="21"/>
  <c r="H106" i="21"/>
  <c r="H105" i="21"/>
  <c r="H104" i="21"/>
  <c r="H103" i="21"/>
  <c r="H102" i="21"/>
  <c r="H101" i="21"/>
  <c r="H100" i="21"/>
  <c r="H97" i="21"/>
  <c r="H96" i="21"/>
  <c r="H95" i="21"/>
  <c r="H94" i="21"/>
  <c r="H93" i="21"/>
  <c r="H92" i="21"/>
  <c r="H91" i="21"/>
  <c r="H90" i="21"/>
  <c r="H89" i="21"/>
  <c r="H88" i="21"/>
  <c r="H87" i="21"/>
  <c r="H86" i="21"/>
  <c r="H85" i="21"/>
  <c r="H84" i="21"/>
  <c r="H83" i="21"/>
  <c r="H82" i="21"/>
  <c r="H81" i="21"/>
  <c r="H78" i="21"/>
  <c r="H77" i="21"/>
  <c r="H76" i="21"/>
  <c r="H75" i="21"/>
  <c r="H74" i="21"/>
  <c r="H73" i="21"/>
  <c r="H72" i="21"/>
  <c r="H71" i="21"/>
  <c r="H70" i="21"/>
  <c r="H67" i="21"/>
  <c r="H66" i="21"/>
  <c r="H65" i="21"/>
  <c r="H64" i="21"/>
  <c r="H63" i="21"/>
  <c r="H62" i="21"/>
  <c r="H61" i="21"/>
  <c r="H60" i="21"/>
  <c r="H59" i="21"/>
  <c r="H58" i="21"/>
  <c r="H57" i="21"/>
  <c r="H56" i="21"/>
  <c r="H55" i="21"/>
  <c r="H54" i="21"/>
  <c r="H53" i="21"/>
  <c r="H52" i="21"/>
  <c r="H51" i="21"/>
  <c r="H50" i="21"/>
  <c r="H49" i="21"/>
  <c r="H48" i="21"/>
  <c r="H47" i="21"/>
  <c r="H46" i="21"/>
  <c r="H45" i="21"/>
  <c r="H44" i="21"/>
  <c r="H43" i="21"/>
  <c r="H42" i="21"/>
  <c r="H41" i="21"/>
  <c r="H40" i="21"/>
  <c r="H37" i="21"/>
  <c r="H36" i="21"/>
  <c r="H35" i="21"/>
  <c r="H34" i="21"/>
  <c r="H33" i="21"/>
  <c r="H32" i="21"/>
  <c r="H31" i="21"/>
  <c r="H28" i="21"/>
  <c r="H27" i="21"/>
  <c r="H26" i="21"/>
  <c r="H25" i="21"/>
  <c r="H24" i="21"/>
  <c r="H23" i="21"/>
  <c r="H22" i="21"/>
  <c r="H19" i="21"/>
  <c r="H18" i="21"/>
  <c r="H17" i="21"/>
  <c r="H16" i="21"/>
  <c r="H14" i="21"/>
  <c r="H13" i="21"/>
  <c r="H12" i="21"/>
  <c r="H11" i="21"/>
  <c r="H10" i="21"/>
  <c r="H9" i="21"/>
  <c r="H8" i="21"/>
  <c r="B174" i="23" l="1"/>
  <c r="B176" i="23"/>
  <c r="B188" i="23"/>
  <c r="B303" i="23"/>
  <c r="B301" i="23"/>
  <c r="B299" i="23"/>
  <c r="B297" i="23"/>
  <c r="B295" i="23"/>
  <c r="B293" i="23"/>
  <c r="B291" i="23"/>
  <c r="B289" i="23"/>
  <c r="B287" i="23"/>
  <c r="B285" i="23"/>
  <c r="B283" i="23"/>
  <c r="B281" i="23"/>
  <c r="B279" i="23"/>
  <c r="B277" i="23"/>
  <c r="B275" i="23"/>
  <c r="B269" i="23"/>
  <c r="B267" i="23"/>
  <c r="B265" i="23"/>
  <c r="B263" i="23"/>
  <c r="B261" i="23"/>
  <c r="B259" i="23"/>
  <c r="B257" i="23"/>
  <c r="B249" i="23"/>
  <c r="B251" i="23"/>
  <c r="B247" i="23"/>
  <c r="B245" i="23"/>
  <c r="B243" i="23"/>
  <c r="B241" i="23"/>
  <c r="B235" i="23"/>
  <c r="B233" i="23"/>
  <c r="B231" i="23"/>
  <c r="B229" i="23"/>
  <c r="B227" i="23"/>
  <c r="B225" i="23"/>
  <c r="B223" i="23"/>
  <c r="B221" i="23"/>
  <c r="B219" i="23"/>
  <c r="B217" i="23"/>
  <c r="B198" i="23"/>
  <c r="B197" i="23"/>
  <c r="B196" i="23"/>
  <c r="B193" i="23"/>
  <c r="B169" i="23"/>
  <c r="B167" i="23"/>
  <c r="B159" i="23"/>
  <c r="B157" i="23"/>
  <c r="B213" i="23"/>
  <c r="B211" i="23"/>
  <c r="B209" i="23"/>
  <c r="B207" i="23"/>
  <c r="B205" i="23"/>
  <c r="B203" i="23"/>
  <c r="B201" i="23"/>
  <c r="B131" i="23"/>
  <c r="F11" i="23"/>
  <c r="F12" i="23"/>
  <c r="F13" i="23"/>
  <c r="F14" i="23"/>
  <c r="F15" i="23"/>
  <c r="F18" i="23"/>
  <c r="F19" i="23"/>
  <c r="F20" i="23"/>
  <c r="F21" i="23"/>
  <c r="F23" i="23"/>
  <c r="F25" i="23"/>
  <c r="F27" i="23"/>
  <c r="F31" i="23"/>
  <c r="F34" i="23"/>
  <c r="F37" i="23"/>
  <c r="F39" i="23"/>
  <c r="F41" i="23"/>
  <c r="F45" i="23"/>
  <c r="F46" i="23"/>
  <c r="F48" i="23"/>
  <c r="F49" i="23"/>
  <c r="F51" i="23"/>
  <c r="F52" i="23"/>
  <c r="F53" i="23"/>
  <c r="C57" i="23"/>
  <c r="F57" i="23"/>
  <c r="C59" i="23"/>
  <c r="F59" i="23"/>
  <c r="C61" i="23"/>
  <c r="F61" i="23"/>
  <c r="C62" i="23"/>
  <c r="F62" i="23"/>
  <c r="C64" i="23"/>
  <c r="F64" i="23"/>
  <c r="C65" i="23"/>
  <c r="F65" i="23"/>
  <c r="C69" i="23"/>
  <c r="F69" i="23"/>
  <c r="C70" i="23"/>
  <c r="F70" i="23"/>
  <c r="C71" i="23"/>
  <c r="F71" i="23"/>
  <c r="C73" i="23"/>
  <c r="F73" i="23"/>
  <c r="C74" i="23"/>
  <c r="F74" i="23"/>
  <c r="C75" i="23"/>
  <c r="F75" i="23"/>
  <c r="C77" i="23"/>
  <c r="F77" i="23"/>
  <c r="C78" i="23"/>
  <c r="F78" i="23"/>
  <c r="C79" i="23"/>
  <c r="F79" i="23"/>
  <c r="C81" i="23"/>
  <c r="F81" i="23"/>
  <c r="C82" i="23"/>
  <c r="F82" i="23"/>
  <c r="C83" i="23"/>
  <c r="F83" i="23"/>
  <c r="C85" i="23"/>
  <c r="F85" i="23"/>
  <c r="C86" i="23"/>
  <c r="F86" i="23"/>
  <c r="C87" i="23"/>
  <c r="F87" i="23"/>
  <c r="C90" i="23"/>
  <c r="F90" i="23"/>
  <c r="C91" i="23"/>
  <c r="F91" i="23"/>
  <c r="C94" i="23"/>
  <c r="F94" i="23"/>
  <c r="C95" i="23"/>
  <c r="F95" i="23"/>
  <c r="C98" i="23"/>
  <c r="F98" i="23"/>
  <c r="C99" i="23"/>
  <c r="F99" i="23"/>
  <c r="C100" i="23"/>
  <c r="F100" i="23"/>
  <c r="C104" i="23"/>
  <c r="F104" i="23"/>
  <c r="C107" i="23"/>
  <c r="F107" i="23"/>
  <c r="C109" i="23"/>
  <c r="F109" i="23"/>
  <c r="C110" i="23"/>
  <c r="F110" i="23"/>
  <c r="C111" i="23"/>
  <c r="F111" i="23"/>
  <c r="C114" i="23"/>
  <c r="F114" i="23"/>
  <c r="C117" i="23"/>
  <c r="F117" i="23"/>
  <c r="C119" i="23"/>
  <c r="F119" i="23"/>
  <c r="C121" i="23"/>
  <c r="F121" i="23"/>
  <c r="C123" i="23"/>
  <c r="F123" i="23"/>
  <c r="C125" i="23"/>
  <c r="F125" i="23"/>
  <c r="C127" i="23"/>
  <c r="F127" i="23"/>
  <c r="C129" i="23"/>
  <c r="F129" i="23"/>
  <c r="C131" i="23"/>
  <c r="F131" i="23"/>
  <c r="C133" i="23"/>
  <c r="F133" i="23"/>
  <c r="C136" i="23"/>
  <c r="F136" i="23"/>
  <c r="C138" i="23"/>
  <c r="F138" i="23"/>
  <c r="C140" i="23"/>
  <c r="F140" i="23"/>
  <c r="C142" i="23"/>
  <c r="F142" i="23"/>
  <c r="C144" i="23"/>
  <c r="F144" i="23"/>
  <c r="C146" i="23"/>
  <c r="F146" i="23"/>
  <c r="C148" i="23"/>
  <c r="F148" i="23"/>
  <c r="C150" i="23"/>
  <c r="F150" i="23"/>
  <c r="C153" i="23"/>
  <c r="F153" i="23"/>
  <c r="C155" i="23"/>
  <c r="F155" i="23"/>
  <c r="C157" i="23"/>
  <c r="F157" i="23"/>
  <c r="C159" i="23"/>
  <c r="F159" i="23"/>
  <c r="C161" i="23"/>
  <c r="F161" i="23"/>
  <c r="C163" i="23"/>
  <c r="F163" i="23"/>
  <c r="C165" i="23"/>
  <c r="F165" i="23"/>
  <c r="C167" i="23"/>
  <c r="F167" i="23"/>
  <c r="C169" i="23"/>
  <c r="F169" i="23"/>
  <c r="C172" i="23"/>
  <c r="F172" i="23"/>
  <c r="C174" i="23"/>
  <c r="F174" i="23"/>
  <c r="C176" i="23"/>
  <c r="F176" i="23"/>
  <c r="C178" i="23"/>
  <c r="F178" i="23"/>
  <c r="C180" i="23"/>
  <c r="F180" i="23"/>
  <c r="C182" i="23"/>
  <c r="F182" i="23"/>
  <c r="C184" i="23"/>
  <c r="F184" i="23"/>
  <c r="C186" i="23"/>
  <c r="F186" i="23"/>
  <c r="C188" i="23"/>
  <c r="F188" i="23"/>
  <c r="C191" i="23"/>
  <c r="F191" i="23"/>
  <c r="C192" i="23"/>
  <c r="F192" i="23"/>
  <c r="C193" i="23"/>
  <c r="F193" i="23"/>
  <c r="C194" i="23"/>
  <c r="F194" i="23"/>
  <c r="C195" i="23"/>
  <c r="F195" i="23"/>
  <c r="C196" i="23"/>
  <c r="F196" i="23"/>
  <c r="C197" i="23"/>
  <c r="F197" i="23"/>
  <c r="C198" i="23"/>
  <c r="F198" i="23"/>
  <c r="C201" i="23"/>
  <c r="F201" i="23"/>
  <c r="C203" i="23"/>
  <c r="F203" i="23"/>
  <c r="C205" i="23"/>
  <c r="F205" i="23"/>
  <c r="C207" i="23"/>
  <c r="F207" i="23"/>
  <c r="C209" i="23"/>
  <c r="F209" i="23"/>
  <c r="C211" i="23"/>
  <c r="F211" i="23"/>
  <c r="C213" i="23"/>
  <c r="F213" i="23"/>
  <c r="C215" i="23"/>
  <c r="F215" i="23"/>
  <c r="C217" i="23"/>
  <c r="F217" i="23"/>
  <c r="C219" i="23"/>
  <c r="F219" i="23"/>
  <c r="C221" i="23"/>
  <c r="F221" i="23"/>
  <c r="C223" i="23"/>
  <c r="F223" i="23"/>
  <c r="C225" i="23"/>
  <c r="F225" i="23"/>
  <c r="C227" i="23"/>
  <c r="F227" i="23"/>
  <c r="C229" i="23"/>
  <c r="F229" i="23"/>
  <c r="C231" i="23"/>
  <c r="F231" i="23"/>
  <c r="C233" i="23"/>
  <c r="F233" i="23"/>
  <c r="C235" i="23"/>
  <c r="F235" i="23"/>
  <c r="C237" i="23"/>
  <c r="F237" i="23"/>
  <c r="C239" i="23"/>
  <c r="F239" i="23"/>
  <c r="C241" i="23"/>
  <c r="F241" i="23"/>
  <c r="C243" i="23"/>
  <c r="F243" i="23"/>
  <c r="C245" i="23"/>
  <c r="F245" i="23"/>
  <c r="C247" i="23"/>
  <c r="F247" i="23"/>
  <c r="C249" i="23"/>
  <c r="F249" i="23"/>
  <c r="C251" i="23"/>
  <c r="F251" i="23"/>
  <c r="C253" i="23"/>
  <c r="F253" i="23"/>
  <c r="C255" i="23"/>
  <c r="F255" i="23"/>
  <c r="C257" i="23"/>
  <c r="F257" i="23"/>
  <c r="C259" i="23"/>
  <c r="F259" i="23"/>
  <c r="C261" i="23"/>
  <c r="F261" i="23"/>
  <c r="C263" i="23"/>
  <c r="F263" i="23"/>
  <c r="C265" i="23"/>
  <c r="F265" i="23"/>
  <c r="C267" i="23"/>
  <c r="F267" i="23"/>
  <c r="C269" i="23"/>
  <c r="F269" i="23"/>
  <c r="C271" i="23"/>
  <c r="F271" i="23"/>
  <c r="C273" i="23"/>
  <c r="F273" i="23"/>
  <c r="C275" i="23"/>
  <c r="F275" i="23"/>
  <c r="C277" i="23"/>
  <c r="F277" i="23"/>
  <c r="C279" i="23"/>
  <c r="F279" i="23"/>
  <c r="C281" i="23"/>
  <c r="F281" i="23"/>
  <c r="C283" i="23"/>
  <c r="F283" i="23"/>
  <c r="C285" i="23"/>
  <c r="F285" i="23"/>
  <c r="C287" i="23"/>
  <c r="F287" i="23"/>
  <c r="C289" i="23"/>
  <c r="F289" i="23"/>
  <c r="C291" i="23"/>
  <c r="F291" i="23"/>
  <c r="C293" i="23"/>
  <c r="F293" i="23"/>
  <c r="C295" i="23"/>
  <c r="F295" i="23"/>
  <c r="C297" i="23"/>
  <c r="F297" i="23"/>
  <c r="C299" i="23"/>
  <c r="F299" i="23"/>
  <c r="C301" i="23"/>
  <c r="F301" i="23"/>
  <c r="C303" i="23"/>
  <c r="F303" i="23"/>
  <c r="C306" i="23"/>
  <c r="F306" i="23"/>
  <c r="C307" i="23"/>
  <c r="F307" i="23"/>
  <c r="C308" i="23"/>
  <c r="F308" i="23"/>
  <c r="C309" i="23"/>
  <c r="F309" i="23"/>
  <c r="C310" i="23"/>
  <c r="F310" i="23"/>
  <c r="C311" i="23"/>
  <c r="F311" i="23"/>
  <c r="C312" i="23"/>
  <c r="F312" i="23"/>
  <c r="C313" i="23"/>
  <c r="F313" i="23"/>
  <c r="C314" i="23"/>
  <c r="F314" i="23"/>
  <c r="C315" i="23"/>
  <c r="F315" i="23"/>
  <c r="C316" i="23"/>
  <c r="F316" i="23"/>
  <c r="C317" i="23"/>
  <c r="F317" i="23"/>
  <c r="C318" i="23"/>
  <c r="F318" i="23"/>
  <c r="C319" i="23"/>
  <c r="F319" i="23"/>
  <c r="C320" i="23"/>
  <c r="F320" i="23"/>
  <c r="C321" i="23"/>
  <c r="F321" i="23"/>
  <c r="C322" i="23"/>
  <c r="F322" i="23"/>
  <c r="C323" i="23"/>
  <c r="F323" i="23"/>
  <c r="C324" i="23"/>
  <c r="F324" i="23"/>
  <c r="C325" i="23"/>
  <c r="F325" i="23"/>
  <c r="C326" i="23"/>
  <c r="F326" i="23"/>
  <c r="C327" i="23"/>
  <c r="F327" i="23"/>
  <c r="C328" i="23"/>
  <c r="F328" i="23"/>
  <c r="C329" i="23"/>
  <c r="F329" i="23"/>
  <c r="C332" i="23"/>
  <c r="F332" i="23"/>
  <c r="C333" i="23"/>
  <c r="F333" i="23"/>
  <c r="C334" i="23"/>
  <c r="F334" i="23"/>
  <c r="C335" i="23"/>
  <c r="F335" i="23"/>
  <c r="C336" i="23"/>
  <c r="F336" i="23"/>
  <c r="C337" i="23"/>
  <c r="F337" i="23"/>
  <c r="C338" i="23"/>
  <c r="F338" i="23"/>
  <c r="C339" i="23"/>
  <c r="F339" i="23"/>
  <c r="C340" i="23"/>
  <c r="F340" i="23"/>
  <c r="C341" i="23"/>
  <c r="F341" i="23"/>
  <c r="C342" i="23"/>
  <c r="F342" i="23"/>
  <c r="C343" i="23"/>
  <c r="F343" i="23"/>
  <c r="C344" i="23"/>
  <c r="F344" i="23"/>
  <c r="C345" i="23"/>
  <c r="F345" i="23"/>
  <c r="C346" i="23"/>
  <c r="F346" i="23"/>
  <c r="C347" i="23"/>
  <c r="F347" i="23"/>
  <c r="C348" i="23"/>
  <c r="F348" i="23"/>
  <c r="C349" i="23"/>
  <c r="F349" i="23"/>
  <c r="C350" i="23"/>
  <c r="F350" i="23"/>
  <c r="C351" i="23"/>
  <c r="F351" i="23"/>
  <c r="C352" i="23"/>
  <c r="F352" i="23"/>
  <c r="C353" i="23"/>
  <c r="F353" i="23"/>
  <c r="C354" i="23"/>
  <c r="F354" i="23"/>
  <c r="F355" i="23"/>
  <c r="F357" i="23"/>
  <c r="C355" i="23"/>
  <c r="D354" i="23"/>
  <c r="B354" i="23"/>
  <c r="A354" i="23"/>
  <c r="D353" i="23"/>
  <c r="B353" i="23"/>
  <c r="A353" i="23"/>
  <c r="D352" i="23"/>
  <c r="B352" i="23"/>
  <c r="A352" i="23"/>
  <c r="D351" i="23"/>
  <c r="B351" i="23"/>
  <c r="A351" i="23"/>
  <c r="D350" i="23"/>
  <c r="B350" i="23"/>
  <c r="A350" i="23"/>
  <c r="D349" i="23"/>
  <c r="B349" i="23"/>
  <c r="A349" i="23"/>
  <c r="D348" i="23"/>
  <c r="B348" i="23"/>
  <c r="A348" i="23"/>
  <c r="D347" i="23"/>
  <c r="B347" i="23"/>
  <c r="A347" i="23"/>
  <c r="D346" i="23"/>
  <c r="B346" i="23"/>
  <c r="A346" i="23"/>
  <c r="D345" i="23"/>
  <c r="B345" i="23"/>
  <c r="A345" i="23"/>
  <c r="D344" i="23"/>
  <c r="B344" i="23"/>
  <c r="A344" i="23"/>
  <c r="D343" i="23"/>
  <c r="B343" i="23"/>
  <c r="A343" i="23"/>
  <c r="D342" i="23"/>
  <c r="B342" i="23"/>
  <c r="A342" i="23"/>
  <c r="D341" i="23"/>
  <c r="B341" i="23"/>
  <c r="A341" i="23"/>
  <c r="D340" i="23"/>
  <c r="B340" i="23"/>
  <c r="A340" i="23"/>
  <c r="D339" i="23"/>
  <c r="B339" i="23"/>
  <c r="A339" i="23"/>
  <c r="D338" i="23"/>
  <c r="B338" i="23"/>
  <c r="A338" i="23"/>
  <c r="D337" i="23"/>
  <c r="B337" i="23"/>
  <c r="A337" i="23"/>
  <c r="D336" i="23"/>
  <c r="B336" i="23"/>
  <c r="A336" i="23"/>
  <c r="D335" i="23"/>
  <c r="B335" i="23"/>
  <c r="A335" i="23"/>
  <c r="D334" i="23"/>
  <c r="B334" i="23"/>
  <c r="A334" i="23"/>
  <c r="D333" i="23"/>
  <c r="B333" i="23"/>
  <c r="A333" i="23"/>
  <c r="D332" i="23"/>
  <c r="B332" i="23"/>
  <c r="A332" i="23"/>
  <c r="C331" i="23"/>
  <c r="B331" i="23"/>
  <c r="A331" i="23"/>
  <c r="C330" i="23"/>
  <c r="D329" i="23"/>
  <c r="B329" i="23"/>
  <c r="A329" i="23"/>
  <c r="D328" i="23"/>
  <c r="B328" i="23"/>
  <c r="A328" i="23"/>
  <c r="D327" i="23"/>
  <c r="B327" i="23"/>
  <c r="A327" i="23"/>
  <c r="D326" i="23"/>
  <c r="B326" i="23"/>
  <c r="A326" i="23"/>
  <c r="D325" i="23"/>
  <c r="B325" i="23"/>
  <c r="A325" i="23"/>
  <c r="D324" i="23"/>
  <c r="B324" i="23"/>
  <c r="A324" i="23"/>
  <c r="D323" i="23"/>
  <c r="B323" i="23"/>
  <c r="A323" i="23"/>
  <c r="D322" i="23"/>
  <c r="B322" i="23"/>
  <c r="A322" i="23"/>
  <c r="D321" i="23"/>
  <c r="B321" i="23"/>
  <c r="A321" i="23"/>
  <c r="D320" i="23"/>
  <c r="B320" i="23"/>
  <c r="A320" i="23"/>
  <c r="D319" i="23"/>
  <c r="B319" i="23"/>
  <c r="A319" i="23"/>
  <c r="D318" i="23"/>
  <c r="B318" i="23"/>
  <c r="A318" i="23"/>
  <c r="D317" i="23"/>
  <c r="B317" i="23"/>
  <c r="A317" i="23"/>
  <c r="D316" i="23"/>
  <c r="B316" i="23"/>
  <c r="A316" i="23"/>
  <c r="D315" i="23"/>
  <c r="B315" i="23"/>
  <c r="A315" i="23"/>
  <c r="D314" i="23"/>
  <c r="B314" i="23"/>
  <c r="A314" i="23"/>
  <c r="D313" i="23"/>
  <c r="B313" i="23"/>
  <c r="A313" i="23"/>
  <c r="D312" i="23"/>
  <c r="B312" i="23"/>
  <c r="A312" i="23"/>
  <c r="D311" i="23"/>
  <c r="B311" i="23"/>
  <c r="A311" i="23"/>
  <c r="D310" i="23"/>
  <c r="B310" i="23"/>
  <c r="A310" i="23"/>
  <c r="D309" i="23"/>
  <c r="B309" i="23"/>
  <c r="A309" i="23"/>
  <c r="D308" i="23"/>
  <c r="B308" i="23"/>
  <c r="A308" i="23"/>
  <c r="D307" i="23"/>
  <c r="B307" i="23"/>
  <c r="A307" i="23"/>
  <c r="D306" i="23"/>
  <c r="B306" i="23"/>
  <c r="A306" i="23"/>
  <c r="C305" i="23"/>
  <c r="B305" i="23"/>
  <c r="A305" i="23"/>
  <c r="C304" i="23"/>
  <c r="D303" i="23"/>
  <c r="A303" i="23"/>
  <c r="C302" i="23"/>
  <c r="D301" i="23"/>
  <c r="A301" i="23"/>
  <c r="C300" i="23"/>
  <c r="D299" i="23"/>
  <c r="A299" i="23"/>
  <c r="C298" i="23"/>
  <c r="D297" i="23"/>
  <c r="A297" i="23"/>
  <c r="C296" i="23"/>
  <c r="D295" i="23"/>
  <c r="A295" i="23"/>
  <c r="C294" i="23"/>
  <c r="D293" i="23"/>
  <c r="A293" i="23"/>
  <c r="C292" i="23"/>
  <c r="D291" i="23"/>
  <c r="A291" i="23"/>
  <c r="C290" i="23"/>
  <c r="D289" i="23"/>
  <c r="A289" i="23"/>
  <c r="C288" i="23"/>
  <c r="D287" i="23"/>
  <c r="A287" i="23"/>
  <c r="C286" i="23"/>
  <c r="D285" i="23"/>
  <c r="A285" i="23"/>
  <c r="C284" i="23"/>
  <c r="D283" i="23"/>
  <c r="A283" i="23"/>
  <c r="C282" i="23"/>
  <c r="D281" i="23"/>
  <c r="A281" i="23"/>
  <c r="C280" i="23"/>
  <c r="D279" i="23"/>
  <c r="A279" i="23"/>
  <c r="C278" i="23"/>
  <c r="D277" i="23"/>
  <c r="A277" i="23"/>
  <c r="C276" i="23"/>
  <c r="D275" i="23"/>
  <c r="A275" i="23"/>
  <c r="C274" i="23"/>
  <c r="D273" i="23"/>
  <c r="B273" i="23"/>
  <c r="A273" i="23"/>
  <c r="C272" i="23"/>
  <c r="D271" i="23"/>
  <c r="B271" i="23"/>
  <c r="A271" i="23"/>
  <c r="C270" i="23"/>
  <c r="D269" i="23"/>
  <c r="A269" i="23"/>
  <c r="C268" i="23"/>
  <c r="D267" i="23"/>
  <c r="A267" i="23"/>
  <c r="C266" i="23"/>
  <c r="D265" i="23"/>
  <c r="A265" i="23"/>
  <c r="C264" i="23"/>
  <c r="D263" i="23"/>
  <c r="A263" i="23"/>
  <c r="C262" i="23"/>
  <c r="D261" i="23"/>
  <c r="A261" i="23"/>
  <c r="C260" i="23"/>
  <c r="D259" i="23"/>
  <c r="A259" i="23"/>
  <c r="C258" i="23"/>
  <c r="D257" i="23"/>
  <c r="A257" i="23"/>
  <c r="C256" i="23"/>
  <c r="D255" i="23"/>
  <c r="B255" i="23"/>
  <c r="A255" i="23"/>
  <c r="C254" i="23"/>
  <c r="D253" i="23"/>
  <c r="B253" i="23"/>
  <c r="A253" i="23"/>
  <c r="C252" i="23"/>
  <c r="D251" i="23"/>
  <c r="A251" i="23"/>
  <c r="C250" i="23"/>
  <c r="D249" i="23"/>
  <c r="A249" i="23"/>
  <c r="C248" i="23"/>
  <c r="D247" i="23"/>
  <c r="A247" i="23"/>
  <c r="C246" i="23"/>
  <c r="D245" i="23"/>
  <c r="A245" i="23"/>
  <c r="C244" i="23"/>
  <c r="D243" i="23"/>
  <c r="A243" i="23"/>
  <c r="C242" i="23"/>
  <c r="D241" i="23"/>
  <c r="A241" i="23"/>
  <c r="C240" i="23"/>
  <c r="D239" i="23"/>
  <c r="B239" i="23"/>
  <c r="A239" i="23"/>
  <c r="C238" i="23"/>
  <c r="D237" i="23"/>
  <c r="B237" i="23"/>
  <c r="A237" i="23"/>
  <c r="C236" i="23"/>
  <c r="A235" i="23"/>
  <c r="C234" i="23"/>
  <c r="D233" i="23"/>
  <c r="A233" i="23"/>
  <c r="C232" i="23"/>
  <c r="D231" i="23"/>
  <c r="A231" i="23"/>
  <c r="C230" i="23"/>
  <c r="D229" i="23"/>
  <c r="A229" i="23"/>
  <c r="C228" i="23"/>
  <c r="D227" i="23"/>
  <c r="A227" i="23"/>
  <c r="C226" i="23"/>
  <c r="D225" i="23"/>
  <c r="A225" i="23"/>
  <c r="C224" i="23"/>
  <c r="D223" i="23"/>
  <c r="A223" i="23"/>
  <c r="C222" i="23"/>
  <c r="D221" i="23"/>
  <c r="A221" i="23"/>
  <c r="C220" i="23"/>
  <c r="D219" i="23"/>
  <c r="A219" i="23"/>
  <c r="C218" i="23"/>
  <c r="D217" i="23"/>
  <c r="A217" i="23"/>
  <c r="C216" i="23"/>
  <c r="D215" i="23"/>
  <c r="B215" i="23"/>
  <c r="A215" i="23"/>
  <c r="C214" i="23"/>
  <c r="D213" i="23"/>
  <c r="A213" i="23"/>
  <c r="C212" i="23"/>
  <c r="D211" i="23"/>
  <c r="A211" i="23"/>
  <c r="C210" i="23"/>
  <c r="D209" i="23"/>
  <c r="A209" i="23"/>
  <c r="C208" i="23"/>
  <c r="D207" i="23"/>
  <c r="A207" i="23"/>
  <c r="C206" i="23"/>
  <c r="D205" i="23"/>
  <c r="A205" i="23"/>
  <c r="C204" i="23"/>
  <c r="D203" i="23"/>
  <c r="A203" i="23"/>
  <c r="C202" i="23"/>
  <c r="D201" i="23"/>
  <c r="A201" i="23"/>
  <c r="C200" i="23"/>
  <c r="B200" i="23"/>
  <c r="A200" i="23"/>
  <c r="C199" i="23"/>
  <c r="D198" i="23"/>
  <c r="A198" i="23"/>
  <c r="D197" i="23"/>
  <c r="A197" i="23"/>
  <c r="D196" i="23"/>
  <c r="A196" i="23"/>
  <c r="D195" i="23"/>
  <c r="B195" i="23"/>
  <c r="A195" i="23"/>
  <c r="D194" i="23"/>
  <c r="B194" i="23"/>
  <c r="A194" i="23"/>
  <c r="D193" i="23"/>
  <c r="A193" i="23"/>
  <c r="D192" i="23"/>
  <c r="B192" i="23"/>
  <c r="A192" i="23"/>
  <c r="D191" i="23"/>
  <c r="B191" i="23"/>
  <c r="A191" i="23"/>
  <c r="C190" i="23"/>
  <c r="B190" i="23"/>
  <c r="A190" i="23"/>
  <c r="C189" i="23"/>
  <c r="D188" i="23"/>
  <c r="A188" i="23"/>
  <c r="C187" i="23"/>
  <c r="D186" i="23"/>
  <c r="B186" i="23"/>
  <c r="A186" i="23"/>
  <c r="C185" i="23"/>
  <c r="D184" i="23"/>
  <c r="B184" i="23"/>
  <c r="A184" i="23"/>
  <c r="G179" i="23"/>
  <c r="G180" i="23"/>
  <c r="G181" i="23"/>
  <c r="G182" i="23"/>
  <c r="G183" i="23"/>
  <c r="C183" i="23"/>
  <c r="D182" i="23"/>
  <c r="B182" i="23"/>
  <c r="A182" i="23"/>
  <c r="C181" i="23"/>
  <c r="D180" i="23"/>
  <c r="B180" i="23"/>
  <c r="A180" i="23"/>
  <c r="C179" i="23"/>
  <c r="D178" i="23"/>
  <c r="B178" i="23"/>
  <c r="A178" i="23"/>
  <c r="C177" i="23"/>
  <c r="D176" i="23"/>
  <c r="A176" i="23"/>
  <c r="C175" i="23"/>
  <c r="D174" i="23"/>
  <c r="A174" i="23"/>
  <c r="C173" i="23"/>
  <c r="D172" i="23"/>
  <c r="B172" i="23"/>
  <c r="A172" i="23"/>
  <c r="C171" i="23"/>
  <c r="B171" i="23"/>
  <c r="A171" i="23"/>
  <c r="C170" i="23"/>
  <c r="D169" i="23"/>
  <c r="A169" i="23"/>
  <c r="C168" i="23"/>
  <c r="D167" i="23"/>
  <c r="A167" i="23"/>
  <c r="C166" i="23"/>
  <c r="D165" i="23"/>
  <c r="B165" i="23"/>
  <c r="A165" i="23"/>
  <c r="C164" i="23"/>
  <c r="D163" i="23"/>
  <c r="B163" i="23"/>
  <c r="A163" i="23"/>
  <c r="C162" i="23"/>
  <c r="D161" i="23"/>
  <c r="B161" i="23"/>
  <c r="A161" i="23"/>
  <c r="C160" i="23"/>
  <c r="D159" i="23"/>
  <c r="A159" i="23"/>
  <c r="C158" i="23"/>
  <c r="D157" i="23"/>
  <c r="A157" i="23"/>
  <c r="C156" i="23"/>
  <c r="D155" i="23"/>
  <c r="B155" i="23"/>
  <c r="A155" i="23"/>
  <c r="C154" i="23"/>
  <c r="D153" i="23"/>
  <c r="B153" i="23"/>
  <c r="A153" i="23"/>
  <c r="C152" i="23"/>
  <c r="B152" i="23"/>
  <c r="A152" i="23"/>
  <c r="C151" i="23"/>
  <c r="G150" i="23"/>
  <c r="D150" i="23"/>
  <c r="B150" i="23"/>
  <c r="A150" i="23"/>
  <c r="G149" i="23"/>
  <c r="C149" i="23"/>
  <c r="D148" i="23"/>
  <c r="B148" i="23"/>
  <c r="A148" i="23"/>
  <c r="C147" i="23"/>
  <c r="D146" i="23"/>
  <c r="B146" i="23"/>
  <c r="A146" i="23"/>
  <c r="C145" i="23"/>
  <c r="D144" i="23"/>
  <c r="B144" i="23"/>
  <c r="A144" i="23"/>
  <c r="C143" i="23"/>
  <c r="D142" i="23"/>
  <c r="B142" i="23"/>
  <c r="A142" i="23"/>
  <c r="C141" i="23"/>
  <c r="D140" i="23"/>
  <c r="B140" i="23"/>
  <c r="A140" i="23"/>
  <c r="C139" i="23"/>
  <c r="D138" i="23"/>
  <c r="B138" i="23"/>
  <c r="A138" i="23"/>
  <c r="C137" i="23"/>
  <c r="D136" i="23"/>
  <c r="B136" i="23"/>
  <c r="A136" i="23"/>
  <c r="C135" i="23"/>
  <c r="B135" i="23"/>
  <c r="A135" i="23"/>
  <c r="C134" i="23"/>
  <c r="D133" i="23"/>
  <c r="B133" i="23"/>
  <c r="A133" i="23"/>
  <c r="C132" i="23"/>
  <c r="D131" i="23"/>
  <c r="A131" i="23"/>
  <c r="C130" i="23"/>
  <c r="D129" i="23"/>
  <c r="B129" i="23"/>
  <c r="A129" i="23"/>
  <c r="C128" i="23"/>
  <c r="D127" i="23"/>
  <c r="B127" i="23"/>
  <c r="A127" i="23"/>
  <c r="C126" i="23"/>
  <c r="D125" i="23"/>
  <c r="B125" i="23"/>
  <c r="A125" i="23"/>
  <c r="C124" i="23"/>
  <c r="D123" i="23"/>
  <c r="B123" i="23"/>
  <c r="A123" i="23"/>
  <c r="C122" i="23"/>
  <c r="D121" i="23"/>
  <c r="B121" i="23"/>
  <c r="A121" i="23"/>
  <c r="C120" i="23"/>
  <c r="B119" i="23"/>
  <c r="A119" i="23"/>
  <c r="C118" i="23"/>
  <c r="D117" i="23"/>
  <c r="B117" i="23"/>
  <c r="A117" i="23"/>
  <c r="C116" i="23"/>
  <c r="B116" i="23"/>
  <c r="A116" i="23"/>
  <c r="C115" i="23"/>
  <c r="D114" i="23"/>
  <c r="C113" i="23"/>
  <c r="B113" i="23"/>
  <c r="A113" i="23"/>
  <c r="C112" i="23"/>
  <c r="B111" i="23"/>
  <c r="A111" i="23"/>
  <c r="B110" i="23"/>
  <c r="A110" i="23"/>
  <c r="D109" i="23"/>
  <c r="B109" i="23"/>
  <c r="A109" i="23"/>
  <c r="D107" i="23"/>
  <c r="B107" i="23"/>
  <c r="D106" i="23"/>
  <c r="C106" i="23"/>
  <c r="B104" i="23"/>
  <c r="D103" i="23"/>
  <c r="C103" i="23"/>
  <c r="A103" i="23"/>
  <c r="B102" i="23"/>
  <c r="A102" i="23"/>
  <c r="D100" i="23"/>
  <c r="B83" i="23"/>
  <c r="B100" i="23"/>
  <c r="D99" i="23"/>
  <c r="B82" i="23"/>
  <c r="B99" i="23"/>
  <c r="D98" i="23"/>
  <c r="B85" i="23"/>
  <c r="B98" i="23"/>
  <c r="D97" i="23"/>
  <c r="C97" i="23"/>
  <c r="B97" i="23"/>
  <c r="A97" i="23"/>
  <c r="D95" i="23"/>
  <c r="B95" i="23"/>
  <c r="D94" i="23"/>
  <c r="B94" i="23"/>
  <c r="B93" i="23"/>
  <c r="A93" i="23"/>
  <c r="D91" i="23"/>
  <c r="B87" i="23"/>
  <c r="B91" i="23"/>
  <c r="D90" i="23"/>
  <c r="B90" i="23"/>
  <c r="D89" i="23"/>
  <c r="C89" i="23"/>
  <c r="B89" i="23"/>
  <c r="A89" i="23"/>
  <c r="D87" i="23"/>
  <c r="D86" i="23"/>
  <c r="B86" i="23"/>
  <c r="D85" i="23"/>
  <c r="D84" i="23"/>
  <c r="C84" i="23"/>
  <c r="B84" i="23"/>
  <c r="A84" i="23"/>
  <c r="D83" i="23"/>
  <c r="D82" i="23"/>
  <c r="D81" i="23"/>
  <c r="B81" i="23"/>
  <c r="D80" i="23"/>
  <c r="C80" i="23"/>
  <c r="B80" i="23"/>
  <c r="A80" i="23"/>
  <c r="D79" i="23"/>
  <c r="B75" i="23"/>
  <c r="B79" i="23"/>
  <c r="D78" i="23"/>
  <c r="B74" i="23"/>
  <c r="B78" i="23"/>
  <c r="D77" i="23"/>
  <c r="B73" i="23"/>
  <c r="B77" i="23"/>
  <c r="D76" i="23"/>
  <c r="C76" i="23"/>
  <c r="B76" i="23"/>
  <c r="A76" i="23"/>
  <c r="D75" i="23"/>
  <c r="D74" i="23"/>
  <c r="D73" i="23"/>
  <c r="D72" i="23"/>
  <c r="C72" i="23"/>
  <c r="B72" i="23"/>
  <c r="A72" i="23"/>
  <c r="D71" i="23"/>
  <c r="B71" i="23"/>
  <c r="D70" i="23"/>
  <c r="B70" i="23"/>
  <c r="D69" i="23"/>
  <c r="B69" i="23"/>
  <c r="D68" i="23"/>
  <c r="C68" i="23"/>
  <c r="B68" i="23"/>
  <c r="A68" i="23"/>
  <c r="A56" i="23"/>
  <c r="A57" i="23"/>
  <c r="A58" i="23"/>
  <c r="A59" i="23"/>
  <c r="A60" i="23"/>
  <c r="A61" i="23"/>
  <c r="A62" i="23"/>
  <c r="A63" i="23"/>
  <c r="A64" i="23"/>
  <c r="A65" i="23"/>
  <c r="D64" i="23"/>
  <c r="B64" i="23"/>
  <c r="B63" i="23"/>
  <c r="D62" i="23"/>
  <c r="B62" i="23"/>
  <c r="D61" i="23"/>
  <c r="B61" i="23"/>
  <c r="D60" i="23"/>
  <c r="C60" i="23"/>
  <c r="B60" i="23"/>
  <c r="D59" i="23"/>
  <c r="B59" i="23"/>
  <c r="D58" i="23"/>
  <c r="C58" i="23"/>
  <c r="B58" i="23"/>
  <c r="D57" i="23"/>
  <c r="B57" i="23"/>
  <c r="D56" i="23"/>
  <c r="C56" i="23"/>
  <c r="B56" i="23"/>
  <c r="A55" i="23"/>
  <c r="D53" i="23"/>
  <c r="B53" i="23"/>
  <c r="A44" i="23"/>
  <c r="A45" i="23"/>
  <c r="A46" i="23"/>
  <c r="A47" i="23"/>
  <c r="A48" i="23"/>
  <c r="A49" i="23"/>
  <c r="A50" i="23"/>
  <c r="A51" i="23"/>
  <c r="A52" i="23"/>
  <c r="A53" i="23"/>
  <c r="D52" i="23"/>
  <c r="B52" i="23"/>
  <c r="D51" i="23"/>
  <c r="B51" i="23"/>
  <c r="D50" i="23"/>
  <c r="B50" i="23"/>
  <c r="D49" i="23"/>
  <c r="B49" i="23"/>
  <c r="D48" i="23"/>
  <c r="B48" i="23"/>
  <c r="D47" i="23"/>
  <c r="B47" i="23"/>
  <c r="D46" i="23"/>
  <c r="B46" i="23"/>
  <c r="D45" i="23"/>
  <c r="B45" i="23"/>
  <c r="D44" i="23"/>
  <c r="B44" i="23"/>
  <c r="B43" i="23"/>
  <c r="A43" i="23"/>
  <c r="A21" i="23"/>
  <c r="A22" i="23"/>
  <c r="A23" i="23"/>
  <c r="A24" i="23"/>
  <c r="A25" i="23"/>
  <c r="A26" i="23"/>
  <c r="A27" i="23"/>
  <c r="A28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41" i="23"/>
  <c r="D21" i="23"/>
  <c r="B21" i="23"/>
  <c r="D20" i="23"/>
  <c r="B20" i="23"/>
  <c r="A20" i="23"/>
  <c r="D19" i="23"/>
  <c r="B19" i="23"/>
  <c r="A19" i="23"/>
  <c r="D18" i="23"/>
  <c r="B18" i="23"/>
  <c r="A18" i="23"/>
  <c r="B17" i="23"/>
  <c r="A17" i="23"/>
  <c r="D15" i="23"/>
  <c r="B15" i="23"/>
  <c r="A15" i="23"/>
  <c r="D14" i="23"/>
  <c r="B14" i="23"/>
  <c r="A14" i="23"/>
  <c r="D13" i="23"/>
  <c r="B13" i="23"/>
  <c r="A13" i="23"/>
  <c r="D12" i="23"/>
  <c r="B12" i="23"/>
  <c r="A12" i="23"/>
  <c r="D11" i="23"/>
  <c r="B11" i="23"/>
  <c r="A11" i="23"/>
  <c r="B10" i="23"/>
  <c r="A10" i="23"/>
</calcChain>
</file>

<file path=xl/sharedStrings.xml><?xml version="1.0" encoding="utf-8"?>
<sst xmlns="http://schemas.openxmlformats.org/spreadsheetml/2006/main" count="420" uniqueCount="306">
  <si>
    <t>36"x6" (914x150mm) clear glass blade</t>
  </si>
  <si>
    <t>Description</t>
  </si>
  <si>
    <t>Total</t>
  </si>
  <si>
    <t>Unit</t>
  </si>
  <si>
    <t>Rate</t>
  </si>
  <si>
    <t>Qty</t>
  </si>
  <si>
    <t>D2</t>
  </si>
  <si>
    <t>D3</t>
  </si>
  <si>
    <t>Length</t>
  </si>
  <si>
    <t>Item</t>
  </si>
  <si>
    <t>A</t>
  </si>
  <si>
    <t>TIMBER PRODUCTS:</t>
  </si>
  <si>
    <t>A1</t>
  </si>
  <si>
    <t>length</t>
  </si>
  <si>
    <t>A2</t>
  </si>
  <si>
    <t>A3</t>
  </si>
  <si>
    <t>A4</t>
  </si>
  <si>
    <t>A5</t>
  </si>
  <si>
    <t>A6</t>
  </si>
  <si>
    <t>A7</t>
  </si>
  <si>
    <t>A8</t>
  </si>
  <si>
    <t>A9</t>
  </si>
  <si>
    <t>45x20mm H3 TP Architraves 6m long</t>
  </si>
  <si>
    <t>B</t>
  </si>
  <si>
    <t>B1</t>
  </si>
  <si>
    <t>Portland Cement 40kg</t>
  </si>
  <si>
    <t>Bag</t>
  </si>
  <si>
    <t>B2</t>
  </si>
  <si>
    <t>B3</t>
  </si>
  <si>
    <t>B4</t>
  </si>
  <si>
    <t>Roll</t>
  </si>
  <si>
    <t>Sheet</t>
  </si>
  <si>
    <t>N12mm deformed bar (6m lengths)</t>
  </si>
  <si>
    <t>N10mm deformed bar (6m lengths)</t>
  </si>
  <si>
    <t>Tie Wire 100m roll</t>
  </si>
  <si>
    <t>D</t>
  </si>
  <si>
    <t>ROOFING PRODUCTS:</t>
  </si>
  <si>
    <t>D5</t>
  </si>
  <si>
    <t>E</t>
  </si>
  <si>
    <t>PLUMBING PRODUCTS: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</si>
  <si>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</si>
  <si>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</si>
  <si>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</si>
  <si>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</si>
  <si>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</si>
  <si>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</si>
  <si>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</si>
  <si>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</si>
  <si>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</si>
  <si>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</si>
  <si>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</si>
  <si>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</si>
  <si>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</si>
  <si>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</si>
  <si>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</si>
  <si>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</si>
  <si>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</si>
  <si>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</si>
  <si>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</si>
  <si>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</si>
  <si>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</si>
  <si>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</si>
  <si>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</si>
  <si>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</si>
  <si>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</si>
  <si>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</si>
  <si>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Tin</t>
  </si>
  <si>
    <t>F</t>
  </si>
  <si>
    <t>PAINTING PRODUCTS</t>
  </si>
  <si>
    <t>F1</t>
  </si>
  <si>
    <t>F3</t>
  </si>
  <si>
    <t>4L Enamel White High Gloss Paint</t>
  </si>
  <si>
    <t>F4</t>
  </si>
  <si>
    <t>F6</t>
  </si>
  <si>
    <t>F7</t>
  </si>
  <si>
    <t>F8</t>
  </si>
  <si>
    <t>F9</t>
  </si>
  <si>
    <t>G</t>
  </si>
  <si>
    <t>ELECTRICAL PRODUCTS</t>
  </si>
  <si>
    <t>G1</t>
  </si>
  <si>
    <t>G2</t>
  </si>
  <si>
    <t>G3</t>
  </si>
  <si>
    <t>G4</t>
  </si>
  <si>
    <t>G5</t>
  </si>
  <si>
    <t>G6</t>
  </si>
  <si>
    <t>G7</t>
  </si>
  <si>
    <t>G8</t>
  </si>
  <si>
    <t>H</t>
  </si>
  <si>
    <t>GENERAL HARDWARE &amp; FIXINGS:</t>
  </si>
  <si>
    <t>Kg</t>
  </si>
  <si>
    <t>Pcs</t>
  </si>
  <si>
    <t>H12</t>
  </si>
  <si>
    <t>H14</t>
  </si>
  <si>
    <t>H15</t>
  </si>
  <si>
    <t>H17</t>
  </si>
  <si>
    <t>H18</t>
  </si>
  <si>
    <t>H19</t>
  </si>
  <si>
    <t>H20</t>
  </si>
  <si>
    <t>H23</t>
  </si>
  <si>
    <t>Pair</t>
  </si>
  <si>
    <t>B5</t>
  </si>
  <si>
    <t>Alnodised Louver frame- 8 blade</t>
  </si>
  <si>
    <t>Sub-Total</t>
  </si>
  <si>
    <t>Diagram</t>
  </si>
  <si>
    <t>Qty required</t>
  </si>
  <si>
    <t>PRICING SCHEDULE</t>
  </si>
  <si>
    <t>KIRIBATI HOUSING CORPORATION</t>
  </si>
  <si>
    <t>Rate per Unit</t>
  </si>
  <si>
    <t>If Required/Any</t>
  </si>
  <si>
    <t>Drawing No. If Any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</si>
  <si>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</si>
  <si>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</si>
  <si>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</si>
  <si>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</si>
  <si>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</si>
  <si>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</si>
  <si>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</si>
  <si>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</si>
  <si>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</si>
  <si>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150mmx150mm Wall Ceramic Tile (44pcs/ctn)</t>
  </si>
  <si>
    <t>300x300mm Floor Ceramic Tile (17pcs/ctn) Quarry tile</t>
  </si>
  <si>
    <t>4L Pink Primer Paint</t>
  </si>
  <si>
    <t>Vinyl tile 300x300 (8903) 45pcs/ctn</t>
  </si>
  <si>
    <t>Supplier(s) Specifications / Comments / Details, etc.</t>
  </si>
  <si>
    <t>BILL OF QUANTITY</t>
  </si>
  <si>
    <t>DEVELOPMENT DEPARTMENT</t>
  </si>
  <si>
    <t>Ref:</t>
  </si>
  <si>
    <t>UHPII</t>
  </si>
  <si>
    <t>Project No:</t>
  </si>
  <si>
    <t>Prepared:</t>
  </si>
  <si>
    <t>Issue Date:</t>
  </si>
  <si>
    <t>Checked:</t>
  </si>
  <si>
    <t>Issue Status:</t>
  </si>
  <si>
    <t>REVISED FINAL</t>
  </si>
  <si>
    <t>REF</t>
  </si>
  <si>
    <t>QTY</t>
  </si>
  <si>
    <t>UOM</t>
  </si>
  <si>
    <t>U/PRICE</t>
  </si>
  <si>
    <t>TOTAL</t>
  </si>
  <si>
    <t>Allow for the Provision of signboards, together with details of signwriting and installation</t>
  </si>
  <si>
    <t>item</t>
  </si>
  <si>
    <t>Allow for temporary site shed during the course of construction works</t>
  </si>
  <si>
    <t>Temporary services, construction water and power</t>
  </si>
  <si>
    <t>Allow for the provision of water for the works and</t>
  </si>
  <si>
    <t>any necessary temporary plumbing and storage.</t>
  </si>
  <si>
    <t>Allow for the provision of temporary electric power,</t>
  </si>
  <si>
    <t>including connections to main.</t>
  </si>
  <si>
    <t>Allow for setting out of the works and the provision</t>
  </si>
  <si>
    <t>of all instruments required.</t>
  </si>
  <si>
    <t>Allow for the provision of scaffolding for exterior work</t>
  </si>
  <si>
    <t>Allow for the provision of scaffolding for interior work</t>
  </si>
  <si>
    <t>Allow for the protection of the works from weather or any other cause</t>
  </si>
  <si>
    <t>FORMWORK</t>
  </si>
  <si>
    <t>Beam formwork</t>
  </si>
  <si>
    <t>CONCRETE WORK</t>
  </si>
  <si>
    <t>ØD12mm reinforcing in 25MPa concrete</t>
  </si>
  <si>
    <t xml:space="preserve">Ø10mm Stir up in 25MPa concrete </t>
  </si>
  <si>
    <t>Sheets</t>
  </si>
  <si>
    <t>8" Main house brick work</t>
  </si>
  <si>
    <t>Additional elements (Tankbase and stand, Laundry washtub)</t>
  </si>
  <si>
    <t xml:space="preserve"> </t>
  </si>
  <si>
    <t>A10</t>
  </si>
  <si>
    <t>A11</t>
  </si>
  <si>
    <t>A12</t>
  </si>
  <si>
    <t>WIRE MESH SL 72 ‐ 4.65mtr x 2.4mtr/sht</t>
  </si>
  <si>
    <t>Nos</t>
  </si>
  <si>
    <t>B6</t>
  </si>
  <si>
    <t>B7</t>
  </si>
  <si>
    <t>H24</t>
  </si>
  <si>
    <t>H25</t>
  </si>
  <si>
    <t>H26</t>
  </si>
  <si>
    <t>H27</t>
  </si>
  <si>
    <t>H28</t>
  </si>
  <si>
    <t>E27</t>
  </si>
  <si>
    <t>E28</t>
  </si>
  <si>
    <t>Double switch + mounting</t>
  </si>
  <si>
    <t>Single switch + Mounting</t>
  </si>
  <si>
    <t>Batten holder</t>
  </si>
  <si>
    <t>Earth wire - Green</t>
  </si>
  <si>
    <t>Rolls</t>
  </si>
  <si>
    <t>Ctn</t>
  </si>
  <si>
    <t>H29</t>
  </si>
  <si>
    <t>H30</t>
  </si>
  <si>
    <t>H31</t>
  </si>
  <si>
    <t>H32</t>
  </si>
  <si>
    <t>Ball valve 15mm</t>
  </si>
  <si>
    <t>tins</t>
  </si>
  <si>
    <t>tube</t>
  </si>
  <si>
    <t>DAS145x20mm H3 Timber Pine, 6m long</t>
  </si>
  <si>
    <t>200x50mm H3 Timber Pine, 6m long</t>
  </si>
  <si>
    <t>150x50mm H3 Timber Pine, 6m long</t>
  </si>
  <si>
    <t>100x50mm H3 Timber Pine, 6m long</t>
  </si>
  <si>
    <t>50x50mm H3 Timber Pine, 6m long</t>
  </si>
  <si>
    <t>DAS 45x20mm H3 Timber Pine, 6m long</t>
  </si>
  <si>
    <t>DAS 195x20mm H3  Pine Timber, 6m long</t>
  </si>
  <si>
    <t>200x50mm Dakua 6m long</t>
  </si>
  <si>
    <t>Masonite/Hardboard 2.4x1.2m</t>
  </si>
  <si>
    <t xml:space="preserve">12mm Plywood 2.4x1.2m </t>
  </si>
  <si>
    <t>8mm Plywood 2.4x1.2m</t>
  </si>
  <si>
    <t>Black Polythene (plastic/sheet) roll</t>
  </si>
  <si>
    <t>N6mm bar/rod (6m lengths)</t>
  </si>
  <si>
    <t>Sasilation 40m DOUBLE SIDE ROLL</t>
  </si>
  <si>
    <t>WIRE NETTING HEX/CHICKEN WIRE ROLL</t>
  </si>
  <si>
    <t>D1</t>
  </si>
  <si>
    <t>D4</t>
  </si>
  <si>
    <t xml:space="preserve">Galv. Roofing sheet 10ft </t>
  </si>
  <si>
    <t>Galv. Roofing sheet 12ft</t>
  </si>
  <si>
    <t>Galv. Roofing sheet 15ft</t>
  </si>
  <si>
    <t>Galv. Gutter 2.4m</t>
  </si>
  <si>
    <t>Galv. Gutter strap 1.8m</t>
  </si>
  <si>
    <t>D6</t>
  </si>
  <si>
    <t>D7</t>
  </si>
  <si>
    <t>CONCRETE AND RAW MATERIALS.</t>
  </si>
  <si>
    <t>PVC pipe100mm dia. 6m</t>
  </si>
  <si>
    <t>PVC Gully trap 100mm.</t>
  </si>
  <si>
    <t>PVC reducer 100-50mm</t>
  </si>
  <si>
    <t>PVC pipe 40mm dia. 6m</t>
  </si>
  <si>
    <t>PVC end cap with a base 100mm</t>
  </si>
  <si>
    <t xml:space="preserve">PVC elbow 50mmx45degree. </t>
  </si>
  <si>
    <t>PVC  vent cowl 50mm</t>
  </si>
  <si>
    <t>PVC  reducer 20-15mm</t>
  </si>
  <si>
    <t xml:space="preserve">PVC elbow 20mmx90degree. </t>
  </si>
  <si>
    <t>PVC pipe 15mm dia. 6m</t>
  </si>
  <si>
    <t>PVC  elbow 15mmx90degree.</t>
  </si>
  <si>
    <t>PVC union socket 15mm</t>
  </si>
  <si>
    <t>PVC coupling faucet 15mm</t>
  </si>
  <si>
    <t>PVC union socket 20mm</t>
  </si>
  <si>
    <t>Bib cock tap 15mm</t>
  </si>
  <si>
    <t>PVC glue 500ml</t>
  </si>
  <si>
    <t>Toilet bowl (P-TRAP)</t>
  </si>
  <si>
    <t>DOUBLE sink top stainless</t>
  </si>
  <si>
    <t xml:space="preserve">Toilet cistern </t>
  </si>
  <si>
    <t>4L White Undercoat Paint</t>
  </si>
  <si>
    <t>4L Semi Gloss White Paint</t>
  </si>
  <si>
    <t>Paint Roller Mouse 100mm</t>
  </si>
  <si>
    <t>Paint Brush 100mm</t>
  </si>
  <si>
    <t>F2</t>
  </si>
  <si>
    <t>F5</t>
  </si>
  <si>
    <t>Galvanised Pipe 15mm</t>
  </si>
  <si>
    <t>Cable Wire 1.5mm Flat Cable 100m/roll</t>
  </si>
  <si>
    <t>Cable Wire 2.5mm Flat Cable 100m/roll</t>
  </si>
  <si>
    <t>Cable Wire 6mm 2 Core + Earth Orange PVC Circular Electrical DC</t>
  </si>
  <si>
    <t>Mtrs</t>
  </si>
  <si>
    <t>Flourescent Fitting 2ft (complete set)</t>
  </si>
  <si>
    <t>Set</t>
  </si>
  <si>
    <t>Flourescent Fitting 4ft (complete set)</t>
  </si>
  <si>
    <t>Bulb 5watts (energy light)</t>
  </si>
  <si>
    <t>Double Power Point (GPO) + Mounting Block</t>
  </si>
  <si>
    <t>Junction Box (big)</t>
  </si>
  <si>
    <t>Cable Clip 1.5mm (Set)</t>
  </si>
  <si>
    <t>Cable Clip 2.5mm (Set)</t>
  </si>
  <si>
    <t>Barrel Bolt 100mm</t>
  </si>
  <si>
    <t>PVC elbow 40mmx88degree.</t>
  </si>
  <si>
    <t>PVC elbow 40mmx45degree.</t>
  </si>
  <si>
    <t>Pan Collar 100mm</t>
  </si>
  <si>
    <t>Laundry Tub</t>
  </si>
  <si>
    <t>Swivel Tap 15mm</t>
  </si>
  <si>
    <t xml:space="preserve">PVC elbow 100mmx88degree. </t>
  </si>
  <si>
    <t xml:space="preserve">PVC elbow 100mmx45degree. </t>
  </si>
  <si>
    <t>PVC Male Adapter 15mm</t>
  </si>
  <si>
    <t>4L Enamel Ivory Cream Gloss Paint</t>
  </si>
  <si>
    <t>4L Oxford Blue High Gloss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</si>
  <si>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</si>
  <si>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</si>
  <si>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</si>
  <si>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</si>
  <si>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</si>
  <si>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</si>
  <si>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</si>
  <si>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</si>
  <si>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</si>
  <si>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</si>
  <si>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</si>
  <si>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H13</t>
  </si>
  <si>
    <t>H16</t>
  </si>
  <si>
    <t>H21</t>
  </si>
  <si>
    <t>H22</t>
  </si>
  <si>
    <t>Consumer Board 6 pole</t>
  </si>
  <si>
    <t>Consumer Board 8 pole</t>
  </si>
  <si>
    <t>Alnodised Louver frame- 9 blade</t>
  </si>
  <si>
    <t>Alnodised Louver frame- 6 blade</t>
  </si>
  <si>
    <t>Security Wire Galvanized 228 - 2.4mtr x 1.2mtr/sht - 4mm</t>
  </si>
  <si>
    <t>Vinyl tile 300x300 (8904) 45pcs/ctn</t>
  </si>
  <si>
    <t>Mortise Lock (set)</t>
  </si>
  <si>
    <t>24"x6" (914x150mm) clear glass blade</t>
  </si>
  <si>
    <t>Tile O Fix (vinyl clue)</t>
  </si>
  <si>
    <t>4L Varnish Clear</t>
  </si>
  <si>
    <t>Pkts</t>
  </si>
  <si>
    <t>Roofing Nails 75mm with rubber 100@pkt</t>
  </si>
  <si>
    <t>Concrete Nail 100mm</t>
  </si>
  <si>
    <t>Galvanized Nail Jolted Head 100mm</t>
  </si>
  <si>
    <t>Galvanized Nail Jolted Head 75mm</t>
  </si>
  <si>
    <t>Panel Pin (Hardboard nail) 1''</t>
  </si>
  <si>
    <t>Butt Hinges Brass 100mm</t>
  </si>
  <si>
    <t>Butt Hinges Brass 75mm</t>
  </si>
  <si>
    <t>Wood Screw 1'' 100@pkts</t>
  </si>
  <si>
    <t>Wood Screw 1.5'' 100@pkts</t>
  </si>
  <si>
    <t>Wood Screw 2''  100@pkts</t>
  </si>
  <si>
    <t>Fiber Flyscreen (Green color) roll</t>
  </si>
  <si>
    <t>Galv. Flyscreen (Silver color) roll</t>
  </si>
  <si>
    <t>10mm Pop rivet pin</t>
  </si>
  <si>
    <t>Wood putty 5kg</t>
  </si>
  <si>
    <t>Silicon 300g</t>
  </si>
  <si>
    <t>Battern Holder Screw</t>
  </si>
  <si>
    <t>KHC-BASE STOCK-2022 Part A</t>
  </si>
  <si>
    <t>KHC-BASE STOCK-2022 Part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</si>
</sst>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&quot;$&quot;#,##0.00_);\(&quot;$&quot;#,##0.00\)"/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0.000"/>
    <numFmt numFmtId="166" formatCode="&quot;$&quot;#,##0.00"/>
    <numFmt numFmtId="167" formatCode="000"/>
  </numFmts>
  <fonts count="2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4"/>
      <name val="Arial Narrow"/>
      <family val="2"/>
    </font>
    <font>
      <sz val="11"/>
      <color rgb="FF000000"/>
      <name val="Calibri"/>
      <family val="2"/>
    </font>
    <font>
      <b/>
      <sz val="12"/>
      <name val="Open Sans"/>
      <family val="2"/>
    </font>
    <font>
      <sz val="11"/>
      <name val="Open Sans"/>
      <family val="2"/>
    </font>
    <font>
      <b/>
      <sz val="11"/>
      <name val="Open Sans"/>
      <family val="2"/>
    </font>
    <font>
      <sz val="28"/>
      <name val="AdineKirnberg-Script"/>
    </font>
    <font>
      <b/>
      <sz val="10"/>
      <name val="Open Sans"/>
      <family val="2"/>
    </font>
    <font>
      <sz val="10"/>
      <name val="Open Sans"/>
      <family val="2"/>
    </font>
    <font>
      <sz val="10"/>
      <color rgb="FFFFFFFF"/>
      <name val="Open Sans"/>
      <family val="2"/>
    </font>
    <font>
      <b/>
      <sz val="10"/>
      <color rgb="FF0070C0"/>
      <name val="Open Sans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7">
    <xf numFmtId="0" fontId="0" fillId="0" borderId="0" xfId="0"/>
    <xf numFmtId="0" fontId="4" fillId="0" borderId="0" xfId="0" applyFont="1" applyFill="1" applyBorder="1"/>
    <xf numFmtId="0" fontId="3" fillId="0" borderId="0" xfId="0" applyFont="1" applyFill="1" applyBorder="1"/>
    <xf numFmtId="0" fontId="6" fillId="0" borderId="0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165" fontId="3" fillId="0" borderId="0" xfId="2" applyNumberFormat="1" applyFont="1" applyFill="1" applyBorder="1" applyAlignment="1" applyProtection="1">
      <alignment horizontal="right" vertical="center"/>
      <protection locked="0"/>
    </xf>
    <xf numFmtId="7" fontId="3" fillId="0" borderId="0" xfId="2" applyNumberFormat="1" applyFont="1" applyFill="1" applyBorder="1" applyAlignment="1" applyProtection="1">
      <alignment horizontal="center" vertical="center"/>
      <protection locked="0"/>
    </xf>
    <xf numFmtId="164" fontId="3" fillId="0" borderId="0" xfId="1" applyFont="1" applyFill="1" applyBorder="1" applyAlignment="1" applyProtection="1">
      <alignment horizontal="center" vertical="center"/>
      <protection locked="0"/>
    </xf>
    <xf numFmtId="166" fontId="3" fillId="0" borderId="0" xfId="2" applyNumberFormat="1" applyFont="1" applyFill="1" applyBorder="1" applyAlignment="1" applyProtection="1">
      <alignment horizontal="right" vertical="center"/>
      <protection locked="0"/>
    </xf>
    <xf numFmtId="164" fontId="3" fillId="0" borderId="0" xfId="2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>
      <alignment horizontal="center"/>
    </xf>
    <xf numFmtId="1" fontId="3" fillId="0" borderId="0" xfId="2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164" fontId="4" fillId="0" borderId="0" xfId="2" applyNumberFormat="1" applyFont="1" applyFill="1" applyBorder="1" applyAlignment="1" applyProtection="1">
      <alignment horizontal="right" vertical="center"/>
      <protection locked="0"/>
    </xf>
    <xf numFmtId="166" fontId="4" fillId="0" borderId="0" xfId="2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Border="1"/>
    <xf numFmtId="164" fontId="0" fillId="0" borderId="0" xfId="1" applyFont="1" applyFill="1" applyBorder="1"/>
    <xf numFmtId="164" fontId="3" fillId="0" borderId="0" xfId="1" applyFont="1" applyFill="1" applyBorder="1"/>
    <xf numFmtId="164" fontId="6" fillId="0" borderId="0" xfId="1" applyFont="1" applyFill="1" applyBorder="1"/>
    <xf numFmtId="164" fontId="2" fillId="0" borderId="0" xfId="0" applyNumberFormat="1" applyFont="1" applyFill="1" applyBorder="1"/>
    <xf numFmtId="1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1" applyFont="1" applyFill="1" applyBorder="1"/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 applyProtection="1">
      <alignment horizontal="left" vertical="center" wrapText="1"/>
    </xf>
    <xf numFmtId="0" fontId="6" fillId="0" borderId="1" xfId="2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left" vertical="center" wrapText="1"/>
    </xf>
    <xf numFmtId="0" fontId="0" fillId="0" borderId="1" xfId="0" applyFill="1" applyBorder="1"/>
    <xf numFmtId="164" fontId="0" fillId="0" borderId="1" xfId="1" applyFont="1" applyFill="1" applyBorder="1"/>
    <xf numFmtId="0" fontId="3" fillId="2" borderId="0" xfId="0" applyFont="1" applyFill="1" applyBorder="1"/>
    <xf numFmtId="0" fontId="6" fillId="2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/>
    <xf numFmtId="2" fontId="14" fillId="0" borderId="2" xfId="4" applyNumberFormat="1" applyFont="1" applyBorder="1" applyAlignment="1">
      <alignment horizontal="left" vertical="top"/>
    </xf>
    <xf numFmtId="44" fontId="15" fillId="0" borderId="3" xfId="4" applyNumberFormat="1" applyFont="1" applyBorder="1"/>
    <xf numFmtId="1" fontId="15" fillId="0" borderId="3" xfId="4" applyNumberFormat="1" applyFont="1" applyBorder="1" applyAlignment="1">
      <alignment horizontal="right"/>
    </xf>
    <xf numFmtId="2" fontId="15" fillId="0" borderId="3" xfId="4" applyNumberFormat="1" applyFont="1" applyBorder="1"/>
    <xf numFmtId="44" fontId="16" fillId="0" borderId="4" xfId="4" applyNumberFormat="1" applyFont="1" applyBorder="1" applyAlignment="1">
      <alignment horizontal="right"/>
    </xf>
    <xf numFmtId="0" fontId="15" fillId="0" borderId="0" xfId="4" applyFont="1"/>
    <xf numFmtId="0" fontId="13" fillId="0" borderId="0" xfId="4"/>
    <xf numFmtId="2" fontId="14" fillId="0" borderId="5" xfId="4" applyNumberFormat="1" applyFont="1" applyBorder="1" applyAlignment="1">
      <alignment horizontal="left" vertical="top"/>
    </xf>
    <xf numFmtId="44" fontId="15" fillId="0" borderId="6" xfId="4" applyNumberFormat="1" applyFont="1" applyBorder="1"/>
    <xf numFmtId="1" fontId="15" fillId="0" borderId="6" xfId="4" applyNumberFormat="1" applyFont="1" applyBorder="1" applyAlignment="1">
      <alignment horizontal="right"/>
    </xf>
    <xf numFmtId="2" fontId="15" fillId="0" borderId="6" xfId="4" applyNumberFormat="1" applyFont="1" applyBorder="1"/>
    <xf numFmtId="44" fontId="15" fillId="0" borderId="7" xfId="4" applyNumberFormat="1" applyFont="1" applyBorder="1" applyAlignment="1">
      <alignment horizontal="right"/>
    </xf>
    <xf numFmtId="0" fontId="15" fillId="0" borderId="0" xfId="4" applyFont="1" applyAlignment="1">
      <alignment horizontal="left" vertical="top"/>
    </xf>
    <xf numFmtId="44" fontId="15" fillId="0" borderId="0" xfId="4" applyNumberFormat="1" applyFont="1"/>
    <xf numFmtId="1" fontId="15" fillId="0" borderId="0" xfId="4" applyNumberFormat="1" applyFont="1" applyAlignment="1">
      <alignment horizontal="right"/>
    </xf>
    <xf numFmtId="2" fontId="15" fillId="0" borderId="0" xfId="4" applyNumberFormat="1" applyFont="1"/>
    <xf numFmtId="0" fontId="17" fillId="0" borderId="0" xfId="4" applyFont="1" applyAlignment="1">
      <alignment horizontal="right" vertical="center"/>
    </xf>
    <xf numFmtId="2" fontId="18" fillId="0" borderId="8" xfId="4" applyNumberFormat="1" applyFont="1" applyBorder="1" applyAlignment="1">
      <alignment horizontal="left" vertical="top"/>
    </xf>
    <xf numFmtId="2" fontId="19" fillId="0" borderId="9" xfId="4" applyNumberFormat="1" applyFont="1" applyBorder="1" applyAlignment="1">
      <alignment horizontal="left"/>
    </xf>
    <xf numFmtId="0" fontId="18" fillId="0" borderId="9" xfId="4" applyFont="1" applyBorder="1" applyAlignment="1">
      <alignment horizontal="left"/>
    </xf>
    <xf numFmtId="2" fontId="19" fillId="0" borderId="9" xfId="4" applyNumberFormat="1" applyFont="1" applyBorder="1"/>
    <xf numFmtId="44" fontId="19" fillId="0" borderId="9" xfId="4" applyNumberFormat="1" applyFont="1" applyBorder="1"/>
    <xf numFmtId="167" fontId="19" fillId="0" borderId="10" xfId="4" applyNumberFormat="1" applyFont="1" applyBorder="1"/>
    <xf numFmtId="0" fontId="19" fillId="0" borderId="0" xfId="4" applyFont="1"/>
    <xf numFmtId="2" fontId="18" fillId="0" borderId="11" xfId="4" applyNumberFormat="1" applyFont="1" applyBorder="1" applyAlignment="1">
      <alignment horizontal="left" vertical="top"/>
    </xf>
    <xf numFmtId="49" fontId="19" fillId="0" borderId="0" xfId="4" applyNumberFormat="1" applyFont="1"/>
    <xf numFmtId="1" fontId="18" fillId="0" borderId="0" xfId="4" applyNumberFormat="1" applyFont="1" applyAlignment="1">
      <alignment horizontal="left"/>
    </xf>
    <xf numFmtId="2" fontId="19" fillId="0" borderId="0" xfId="4" applyNumberFormat="1" applyFont="1"/>
    <xf numFmtId="44" fontId="19" fillId="0" borderId="0" xfId="4" applyNumberFormat="1" applyFont="1"/>
    <xf numFmtId="14" fontId="19" fillId="0" borderId="12" xfId="4" applyNumberFormat="1" applyFont="1" applyBorder="1" applyAlignment="1">
      <alignment horizontal="right"/>
    </xf>
    <xf numFmtId="2" fontId="18" fillId="0" borderId="13" xfId="4" applyNumberFormat="1" applyFont="1" applyBorder="1" applyAlignment="1">
      <alignment horizontal="left" vertical="top"/>
    </xf>
    <xf numFmtId="49" fontId="19" fillId="0" borderId="14" xfId="4" applyNumberFormat="1" applyFont="1" applyBorder="1" applyAlignment="1">
      <alignment horizontal="left"/>
    </xf>
    <xf numFmtId="1" fontId="18" fillId="0" borderId="14" xfId="4" applyNumberFormat="1" applyFont="1" applyBorder="1" applyAlignment="1">
      <alignment horizontal="left"/>
    </xf>
    <xf numFmtId="2" fontId="19" fillId="0" borderId="14" xfId="4" applyNumberFormat="1" applyFont="1" applyBorder="1"/>
    <xf numFmtId="44" fontId="19" fillId="0" borderId="14" xfId="4" applyNumberFormat="1" applyFont="1" applyBorder="1"/>
    <xf numFmtId="14" fontId="19" fillId="0" borderId="15" xfId="4" applyNumberFormat="1" applyFont="1" applyBorder="1" applyAlignment="1">
      <alignment horizontal="right"/>
    </xf>
    <xf numFmtId="2" fontId="19" fillId="0" borderId="0" xfId="4" applyNumberFormat="1" applyFont="1" applyAlignment="1">
      <alignment horizontal="left" vertical="top"/>
    </xf>
    <xf numFmtId="1" fontId="19" fillId="0" borderId="0" xfId="4" applyNumberFormat="1" applyFont="1" applyAlignment="1">
      <alignment horizontal="right"/>
    </xf>
    <xf numFmtId="2" fontId="20" fillId="3" borderId="16" xfId="4" applyNumberFormat="1" applyFont="1" applyFill="1" applyBorder="1" applyAlignment="1">
      <alignment horizontal="left" vertical="top"/>
    </xf>
    <xf numFmtId="44" fontId="20" fillId="3" borderId="16" xfId="4" applyNumberFormat="1" applyFont="1" applyFill="1" applyBorder="1" applyAlignment="1">
      <alignment horizontal="left"/>
    </xf>
    <xf numFmtId="1" fontId="20" fillId="3" borderId="17" xfId="4" applyNumberFormat="1" applyFont="1" applyFill="1" applyBorder="1" applyAlignment="1">
      <alignment horizontal="center"/>
    </xf>
    <xf numFmtId="2" fontId="20" fillId="3" borderId="17" xfId="4" applyNumberFormat="1" applyFont="1" applyFill="1" applyBorder="1"/>
    <xf numFmtId="44" fontId="20" fillId="3" borderId="17" xfId="4" applyNumberFormat="1" applyFont="1" applyFill="1" applyBorder="1"/>
    <xf numFmtId="44" fontId="20" fillId="3" borderId="18" xfId="4" applyNumberFormat="1" applyFont="1" applyFill="1" applyBorder="1"/>
    <xf numFmtId="2" fontId="18" fillId="0" borderId="0" xfId="4" applyNumberFormat="1" applyFont="1" applyAlignment="1">
      <alignment horizontal="left" vertical="top"/>
    </xf>
    <xf numFmtId="2" fontId="18" fillId="0" borderId="0" xfId="4" applyNumberFormat="1" applyFont="1" applyAlignment="1">
      <alignment horizontal="left"/>
    </xf>
    <xf numFmtId="1" fontId="18" fillId="0" borderId="0" xfId="4" applyNumberFormat="1" applyFont="1" applyAlignment="1">
      <alignment horizontal="right"/>
    </xf>
    <xf numFmtId="0" fontId="18" fillId="0" borderId="0" xfId="4" applyFont="1"/>
    <xf numFmtId="2" fontId="18" fillId="0" borderId="0" xfId="4" applyNumberFormat="1" applyFont="1"/>
    <xf numFmtId="1" fontId="18" fillId="0" borderId="0" xfId="4" applyNumberFormat="1" applyFont="1"/>
    <xf numFmtId="44" fontId="13" fillId="0" borderId="0" xfId="5" applyFont="1"/>
    <xf numFmtId="2" fontId="21" fillId="0" borderId="0" xfId="4" applyNumberFormat="1" applyFont="1" applyAlignment="1">
      <alignment horizontal="left" vertical="top"/>
    </xf>
    <xf numFmtId="2" fontId="18" fillId="0" borderId="0" xfId="4" applyNumberFormat="1" applyFont="1" applyAlignment="1">
      <alignment horizontal="right" vertical="top"/>
    </xf>
    <xf numFmtId="2" fontId="19" fillId="0" borderId="0" xfId="4" applyNumberFormat="1" applyFont="1" applyAlignment="1">
      <alignment horizontal="left"/>
    </xf>
    <xf numFmtId="44" fontId="18" fillId="0" borderId="0" xfId="4" applyNumberFormat="1" applyFont="1"/>
    <xf numFmtId="1" fontId="6" fillId="0" borderId="1" xfId="0" applyNumberFormat="1" applyFont="1" applyFill="1" applyBorder="1"/>
    <xf numFmtId="0" fontId="6" fillId="2" borderId="1" xfId="2" applyFont="1" applyFill="1" applyBorder="1" applyAlignment="1" applyProtection="1">
      <alignment horizontal="left" vertical="center" wrapText="1"/>
    </xf>
    <xf numFmtId="1" fontId="6" fillId="2" borderId="1" xfId="0" applyNumberFormat="1" applyFont="1" applyFill="1" applyBorder="1"/>
    <xf numFmtId="2" fontId="6" fillId="0" borderId="1" xfId="2" applyNumberFormat="1" applyFont="1" applyFill="1" applyBorder="1" applyAlignment="1" applyProtection="1">
      <alignment horizontal="left" vertical="center" wrapText="1"/>
    </xf>
    <xf numFmtId="2" fontId="6" fillId="0" borderId="1" xfId="2" applyNumberFormat="1" applyFont="1" applyFill="1" applyBorder="1" applyAlignment="1">
      <alignment horizontal="left" vertical="center" wrapText="1"/>
    </xf>
    <xf numFmtId="2" fontId="6" fillId="2" borderId="1" xfId="2" applyNumberFormat="1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left" vertical="center" wrapText="1"/>
    </xf>
    <xf numFmtId="1" fontId="0" fillId="0" borderId="0" xfId="0" applyNumberFormat="1" applyFill="1" applyBorder="1"/>
    <xf numFmtId="0" fontId="7" fillId="0" borderId="1" xfId="2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" fontId="6" fillId="0" borderId="1" xfId="3" applyNumberFormat="1" applyFont="1" applyFill="1" applyBorder="1" applyAlignment="1">
      <alignment horizontal="left" vertical="center" wrapText="1"/>
    </xf>
    <xf numFmtId="2" fontId="6" fillId="0" borderId="1" xfId="3" quotePrefix="1" applyNumberFormat="1" applyFont="1" applyFill="1" applyBorder="1" applyAlignment="1">
      <alignment horizontal="left" vertical="center" wrapText="1"/>
    </xf>
    <xf numFmtId="0" fontId="6" fillId="0" borderId="19" xfId="2" applyFont="1" applyFill="1" applyBorder="1" applyAlignment="1">
      <alignment horizontal="left" vertical="center"/>
    </xf>
    <xf numFmtId="0" fontId="6" fillId="0" borderId="19" xfId="2" applyFont="1" applyFill="1" applyBorder="1" applyAlignment="1" applyProtection="1">
      <alignment horizontal="left" vertical="center" wrapText="1"/>
    </xf>
    <xf numFmtId="0" fontId="6" fillId="0" borderId="19" xfId="0" applyFont="1" applyFill="1" applyBorder="1"/>
    <xf numFmtId="0" fontId="6" fillId="0" borderId="19" xfId="0" applyFont="1" applyFill="1" applyBorder="1" applyAlignment="1">
      <alignment horizontal="center"/>
    </xf>
    <xf numFmtId="164" fontId="6" fillId="0" borderId="19" xfId="1" applyFont="1" applyFill="1" applyBorder="1"/>
    <xf numFmtId="0" fontId="6" fillId="0" borderId="19" xfId="2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1" xfId="2" applyFont="1" applyFill="1" applyBorder="1" applyAlignment="1">
      <alignment horizontal="left" vertical="center"/>
    </xf>
    <xf numFmtId="165" fontId="3" fillId="0" borderId="1" xfId="2" applyNumberFormat="1" applyFont="1" applyFill="1" applyBorder="1" applyAlignment="1" applyProtection="1">
      <alignment horizontal="right" vertical="center"/>
      <protection locked="0"/>
    </xf>
    <xf numFmtId="7" fontId="3" fillId="0" borderId="1" xfId="2" applyNumberFormat="1" applyFont="1" applyFill="1" applyBorder="1" applyAlignment="1" applyProtection="1">
      <alignment horizontal="center" vertical="center"/>
      <protection locked="0"/>
    </xf>
    <xf numFmtId="164" fontId="3" fillId="0" borderId="1" xfId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 applyProtection="1">
      <alignment horizontal="right" vertical="center"/>
      <protection locked="0"/>
    </xf>
    <xf numFmtId="164" fontId="9" fillId="0" borderId="1" xfId="2" applyNumberFormat="1" applyFont="1" applyFill="1" applyBorder="1" applyAlignment="1" applyProtection="1">
      <alignment horizontal="right" vertical="center"/>
      <protection locked="0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>
      <alignment horizontal="left" vertical="center"/>
    </xf>
    <xf numFmtId="164" fontId="3" fillId="0" borderId="1" xfId="1" applyFont="1" applyFill="1" applyBorder="1" applyAlignment="1" applyProtection="1">
      <alignment horizontal="right" vertical="center"/>
      <protection locked="0"/>
    </xf>
    <xf numFmtId="164" fontId="4" fillId="0" borderId="1" xfId="2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>
      <alignment vertical="center"/>
    </xf>
    <xf numFmtId="165" fontId="4" fillId="4" borderId="1" xfId="2" applyNumberFormat="1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4" fillId="4" borderId="1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 wrapText="1"/>
    </xf>
    <xf numFmtId="7" fontId="4" fillId="4" borderId="1" xfId="2" applyNumberFormat="1" applyFont="1" applyFill="1" applyBorder="1" applyAlignment="1" applyProtection="1">
      <alignment horizontal="center" vertical="center"/>
      <protection locked="0"/>
    </xf>
    <xf numFmtId="164" fontId="4" fillId="4" borderId="1" xfId="1" applyFont="1" applyFill="1" applyBorder="1" applyAlignment="1" applyProtection="1">
      <alignment horizontal="center" vertical="center"/>
      <protection locked="0"/>
    </xf>
    <xf numFmtId="166" fontId="4" fillId="4" borderId="1" xfId="2" applyNumberFormat="1" applyFont="1" applyFill="1" applyBorder="1" applyAlignment="1" applyProtection="1">
      <alignment horizontal="right" vertical="center"/>
      <protection locked="0"/>
    </xf>
  </cellXfs>
  <cellStyles count="7">
    <cellStyle name="Currency" xfId="1" builtinId="4"/>
    <cellStyle name="Currency 2" xfId="5"/>
    <cellStyle name="Currency 3" xfId="6"/>
    <cellStyle name="Normal" xfId="0" builtinId="0"/>
    <cellStyle name="Normal 2" xfId="2"/>
    <cellStyle name="Normal 2 2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HP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 &amp; Constants"/>
      <sheetName val="Takeoff Sheet"/>
      <sheetName val="Bill of Quantity"/>
      <sheetName val="Summary"/>
    </sheetNames>
    <sheetDataSet>
      <sheetData sheetId="0" refreshError="1"/>
      <sheetData sheetId="1" refreshError="1">
        <row r="8">
          <cell r="A8">
            <v>1</v>
          </cell>
          <cell r="B8" t="str">
            <v>GENERAL REQUIREMENTS</v>
          </cell>
        </row>
        <row r="9">
          <cell r="A9">
            <v>1.01</v>
          </cell>
          <cell r="B9" t="str">
            <v>Allow for heavy plants and equipments</v>
          </cell>
          <cell r="O9" t="str">
            <v>PS</v>
          </cell>
        </row>
        <row r="10">
          <cell r="A10">
            <v>1.02</v>
          </cell>
          <cell r="B10" t="str">
            <v>Allow for basic tools</v>
          </cell>
          <cell r="O10" t="str">
            <v>PC</v>
          </cell>
        </row>
        <row r="11">
          <cell r="A11">
            <v>1.03</v>
          </cell>
          <cell r="B11" t="str">
            <v>Allow for OHS requirements</v>
          </cell>
          <cell r="O11" t="str">
            <v>PS</v>
          </cell>
        </row>
        <row r="12">
          <cell r="A12">
            <v>1.04</v>
          </cell>
          <cell r="B12" t="str">
            <v>Allow for permits</v>
          </cell>
          <cell r="O12" t="str">
            <v>PC</v>
          </cell>
        </row>
        <row r="13">
          <cell r="A13">
            <v>1.05</v>
          </cell>
          <cell r="B13" t="str">
            <v>Allow for site security services</v>
          </cell>
          <cell r="O13" t="str">
            <v>PS</v>
          </cell>
        </row>
        <row r="17">
          <cell r="A17">
            <v>2</v>
          </cell>
          <cell r="B17" t="str">
            <v>PRELIMINARIES</v>
          </cell>
        </row>
        <row r="18">
          <cell r="A18">
            <v>2.0099999999999998</v>
          </cell>
          <cell r="B18" t="str">
            <v>Allow for LMD surveys</v>
          </cell>
          <cell r="O18" t="str">
            <v>PS</v>
          </cell>
        </row>
        <row r="19">
          <cell r="A19">
            <v>2.02</v>
          </cell>
          <cell r="B19" t="str">
            <v>Allow for site hoarding and access</v>
          </cell>
          <cell r="O19" t="str">
            <v>PS</v>
          </cell>
        </row>
        <row r="20">
          <cell r="A20">
            <v>2.0299999999999998</v>
          </cell>
          <cell r="B20" t="str">
            <v>Allow for temporary services</v>
          </cell>
          <cell r="O20" t="str">
            <v>PS</v>
          </cell>
        </row>
        <row r="21">
          <cell r="A21">
            <v>2.04</v>
          </cell>
          <cell r="B21" t="str">
            <v>Allow for site clearance</v>
          </cell>
          <cell r="O21" t="str">
            <v>PS</v>
          </cell>
        </row>
        <row r="25">
          <cell r="A25">
            <v>3</v>
          </cell>
          <cell r="B25" t="str">
            <v>BOUNDARY WORKS</v>
          </cell>
        </row>
        <row r="26">
          <cell r="A26">
            <v>3.01</v>
          </cell>
          <cell r="B26" t="str">
            <v>Fencing post at least every 3 metres</v>
          </cell>
          <cell r="O26" t="str">
            <v>m</v>
          </cell>
        </row>
        <row r="27">
          <cell r="B27" t="str">
            <v>50mm Galv. pipes in posts</v>
          </cell>
          <cell r="O27" t="str">
            <v>Length(s)</v>
          </cell>
        </row>
        <row r="28">
          <cell r="B28" t="str">
            <v>50mm Galv. pipes in bracings</v>
          </cell>
          <cell r="O28" t="str">
            <v>Length(s)</v>
          </cell>
        </row>
        <row r="29">
          <cell r="B29" t="str">
            <v>Fence siding and straining</v>
          </cell>
          <cell r="O29" t="str">
            <v>m</v>
          </cell>
        </row>
        <row r="30">
          <cell r="B30" t="str">
            <v>3' Chainlink fencing</v>
          </cell>
          <cell r="O30" t="str">
            <v>Rolls</v>
          </cell>
        </row>
        <row r="31">
          <cell r="B31" t="str">
            <v>3mm Galv. Straining wire</v>
          </cell>
          <cell r="O31" t="str">
            <v>Rolls</v>
          </cell>
        </row>
        <row r="32">
          <cell r="B32" t="str">
            <v>25MPa Conc. in columns</v>
          </cell>
          <cell r="O32" t="str">
            <v>m³</v>
          </cell>
        </row>
        <row r="33">
          <cell r="B33" t="str">
            <v>40kg Cement</v>
          </cell>
          <cell r="O33" t="str">
            <v>Bags</v>
          </cell>
        </row>
        <row r="34">
          <cell r="B34" t="str">
            <v>Aggregate</v>
          </cell>
          <cell r="O34" t="str">
            <v>m³</v>
          </cell>
        </row>
        <row r="35">
          <cell r="B35" t="str">
            <v>Sand</v>
          </cell>
          <cell r="O35" t="str">
            <v>m³</v>
          </cell>
        </row>
        <row r="39">
          <cell r="A39">
            <v>4</v>
          </cell>
        </row>
        <row r="40">
          <cell r="A40">
            <v>4.01</v>
          </cell>
          <cell r="B40" t="str">
            <v>Strutting in excavation wall supports</v>
          </cell>
          <cell r="O40" t="str">
            <v>m</v>
          </cell>
        </row>
        <row r="41">
          <cell r="B41" t="str">
            <v>50x50 Non-structural pine</v>
          </cell>
          <cell r="O41" t="str">
            <v>Length(s)</v>
          </cell>
        </row>
        <row r="42">
          <cell r="B42" t="str">
            <v>Siding in excavation wall supports</v>
          </cell>
          <cell r="O42" t="str">
            <v>m²</v>
          </cell>
        </row>
        <row r="43">
          <cell r="B43" t="str">
            <v>20mm Formply</v>
          </cell>
          <cell r="O43" t="str">
            <v>Sheet</v>
          </cell>
        </row>
        <row r="44">
          <cell r="B44" t="str">
            <v>Profiling and general support</v>
          </cell>
          <cell r="O44" t="str">
            <v>m</v>
          </cell>
        </row>
        <row r="45">
          <cell r="B45" t="str">
            <v>50x50 Non-structural pine</v>
          </cell>
          <cell r="O45" t="str">
            <v>Length(s)</v>
          </cell>
        </row>
        <row r="46">
          <cell r="B46" t="str">
            <v>100x25 Non-structural pine</v>
          </cell>
          <cell r="O46" t="str">
            <v>Length(s)</v>
          </cell>
        </row>
        <row r="47">
          <cell r="B47" t="str">
            <v>Backfill to excavations</v>
          </cell>
        </row>
        <row r="48">
          <cell r="B48" t="str">
            <v>Sand</v>
          </cell>
          <cell r="O48" t="str">
            <v>m³</v>
          </cell>
        </row>
        <row r="53">
          <cell r="A53">
            <v>5.01</v>
          </cell>
          <cell r="B53" t="str">
            <v>25MPa Conc. in C1/P1</v>
          </cell>
          <cell r="O53" t="str">
            <v>m³</v>
          </cell>
        </row>
        <row r="54">
          <cell r="B54" t="str">
            <v>40kg Cement</v>
          </cell>
          <cell r="O54" t="str">
            <v>Bags</v>
          </cell>
        </row>
        <row r="55">
          <cell r="B55" t="str">
            <v>Aggregate</v>
          </cell>
          <cell r="O55" t="str">
            <v>m³</v>
          </cell>
        </row>
        <row r="56">
          <cell r="B56" t="str">
            <v>Sand</v>
          </cell>
          <cell r="O56" t="str">
            <v>m³</v>
          </cell>
        </row>
        <row r="57">
          <cell r="A57">
            <v>5.0199999999999996</v>
          </cell>
          <cell r="B57" t="str">
            <v>25MPa Conc. In SF1</v>
          </cell>
          <cell r="O57" t="str">
            <v>m³</v>
          </cell>
        </row>
        <row r="58">
          <cell r="B58" t="str">
            <v>40kg Cement</v>
          </cell>
          <cell r="O58" t="str">
            <v>Bags</v>
          </cell>
        </row>
        <row r="59">
          <cell r="B59" t="str">
            <v>Aggregate</v>
          </cell>
          <cell r="O59" t="str">
            <v>m³</v>
          </cell>
        </row>
        <row r="60">
          <cell r="B60" t="str">
            <v>Sand</v>
          </cell>
          <cell r="O60" t="str">
            <v>m³</v>
          </cell>
        </row>
        <row r="61">
          <cell r="A61">
            <v>5.03</v>
          </cell>
          <cell r="B61" t="str">
            <v>25MPa Conc. In SF2</v>
          </cell>
          <cell r="O61" t="str">
            <v>m³</v>
          </cell>
        </row>
        <row r="62">
          <cell r="O62" t="str">
            <v>Bags</v>
          </cell>
        </row>
        <row r="63">
          <cell r="O63" t="str">
            <v>m³</v>
          </cell>
        </row>
        <row r="64">
          <cell r="O64" t="str">
            <v>m³</v>
          </cell>
        </row>
        <row r="65">
          <cell r="A65">
            <v>5.04</v>
          </cell>
          <cell r="B65" t="str">
            <v>25MPa Conc. in SF3</v>
          </cell>
          <cell r="O65" t="str">
            <v>m³</v>
          </cell>
        </row>
        <row r="66">
          <cell r="B66" t="str">
            <v>40kg Cement</v>
          </cell>
          <cell r="O66" t="str">
            <v>Bags</v>
          </cell>
        </row>
        <row r="67">
          <cell r="B67" t="str">
            <v>Aggregate</v>
          </cell>
          <cell r="O67" t="str">
            <v>m³</v>
          </cell>
        </row>
        <row r="68">
          <cell r="B68" t="str">
            <v>Sand</v>
          </cell>
          <cell r="O68" t="str">
            <v>m³</v>
          </cell>
        </row>
        <row r="69">
          <cell r="A69">
            <v>5.05</v>
          </cell>
          <cell r="B69" t="str">
            <v>25MPa Conc. In Floor Slab</v>
          </cell>
          <cell r="O69" t="str">
            <v>m³</v>
          </cell>
        </row>
        <row r="70">
          <cell r="B70" t="str">
            <v>40kg Cement</v>
          </cell>
          <cell r="O70" t="str">
            <v>Bags</v>
          </cell>
        </row>
        <row r="71">
          <cell r="B71" t="str">
            <v>Aggregate</v>
          </cell>
          <cell r="O71" t="str">
            <v>m³</v>
          </cell>
        </row>
        <row r="72">
          <cell r="B72" t="str">
            <v>Sand</v>
          </cell>
          <cell r="O72" t="str">
            <v>m³</v>
          </cell>
        </row>
        <row r="73">
          <cell r="A73">
            <v>5.0599999999999996</v>
          </cell>
          <cell r="B73" t="str">
            <v>Cement-sand plaster in rendered brickwalls</v>
          </cell>
          <cell r="O73" t="str">
            <v>m²</v>
          </cell>
        </row>
        <row r="74">
          <cell r="O74" t="str">
            <v>Bags</v>
          </cell>
        </row>
        <row r="75">
          <cell r="O75" t="str">
            <v>m³</v>
          </cell>
        </row>
        <row r="76">
          <cell r="A76">
            <v>5.07</v>
          </cell>
          <cell r="B76" t="str">
            <v>Damp-proofing membrane</v>
          </cell>
        </row>
        <row r="77">
          <cell r="B77" t="str">
            <v>Gauge 75 Fortecon Sheet or equivalent 20m/ROLL</v>
          </cell>
          <cell r="O77" t="str">
            <v>Rolls</v>
          </cell>
        </row>
        <row r="78">
          <cell r="B78" t="str">
            <v>Polyethene</v>
          </cell>
          <cell r="O78" t="str">
            <v>Rolls</v>
          </cell>
        </row>
        <row r="79">
          <cell r="A79">
            <v>5.08</v>
          </cell>
          <cell r="B79" t="str">
            <v>25MPa Con. In Base and Floor of Tank Stand</v>
          </cell>
          <cell r="O79" t="str">
            <v>m³</v>
          </cell>
        </row>
        <row r="80">
          <cell r="O80" t="str">
            <v>Bags</v>
          </cell>
        </row>
        <row r="81">
          <cell r="O81" t="str">
            <v>m³</v>
          </cell>
        </row>
        <row r="82">
          <cell r="O82" t="str">
            <v>m³</v>
          </cell>
        </row>
        <row r="84">
          <cell r="A84">
            <v>6</v>
          </cell>
          <cell r="B84" t="str">
            <v>STEELWORKS</v>
          </cell>
        </row>
        <row r="85">
          <cell r="A85">
            <v>6.01</v>
          </cell>
          <cell r="O85" t="str">
            <v>m</v>
          </cell>
        </row>
        <row r="107">
          <cell r="O107" t="str">
            <v>Length(s)</v>
          </cell>
        </row>
        <row r="109">
          <cell r="O109" t="str">
            <v>m</v>
          </cell>
        </row>
        <row r="115">
          <cell r="A115">
            <v>6.03</v>
          </cell>
          <cell r="B115" t="str">
            <v>Tie wire</v>
          </cell>
          <cell r="O115" t="str">
            <v>Kg</v>
          </cell>
        </row>
        <row r="118">
          <cell r="A118">
            <v>6.04</v>
          </cell>
          <cell r="B118" t="str">
            <v>WIRE MESH SL 72 ‐ 4.65mtr x 2.4mtr/sht</v>
          </cell>
        </row>
        <row r="121">
          <cell r="A121">
            <v>6.05</v>
          </cell>
          <cell r="B121" t="str">
            <v>150mm Dia. H5 Treated Pine post</v>
          </cell>
        </row>
        <row r="124">
          <cell r="A124">
            <v>7</v>
          </cell>
          <cell r="B124" t="str">
            <v>BRICKWORK</v>
          </cell>
        </row>
        <row r="126">
          <cell r="O126" t="str">
            <v>Nos</v>
          </cell>
        </row>
        <row r="128">
          <cell r="A128">
            <v>8</v>
          </cell>
          <cell r="B128" t="str">
            <v>TIMBERWORKS</v>
          </cell>
        </row>
        <row r="129">
          <cell r="A129">
            <v>8.01</v>
          </cell>
          <cell r="B129" t="str">
            <v>300x50 F7 Pine Timber Stringer</v>
          </cell>
        </row>
        <row r="133">
          <cell r="O133" t="str">
            <v>Lengths</v>
          </cell>
        </row>
        <row r="135">
          <cell r="A135">
            <v>8.02</v>
          </cell>
          <cell r="B135" t="str">
            <v>DAS 250X50 F11 Heart Damanu Wall plate</v>
          </cell>
        </row>
        <row r="146">
          <cell r="A146">
            <v>8.0299999999999994</v>
          </cell>
          <cell r="B146" t="str">
            <v>RS 200x50 H3 Treated Pine timber Joist @400mm ctrs max</v>
          </cell>
        </row>
        <row r="149">
          <cell r="O149" t="str">
            <v>Length(s)</v>
          </cell>
        </row>
        <row r="151">
          <cell r="A151">
            <v>8.0399999999999991</v>
          </cell>
          <cell r="B151" t="str">
            <v>DAS 150x50 H3 Treated Pine timber</v>
          </cell>
        </row>
        <row r="158">
          <cell r="O158" t="str">
            <v>Length(s)</v>
          </cell>
        </row>
        <row r="160">
          <cell r="A160">
            <v>8.0500000000000007</v>
          </cell>
          <cell r="B160" t="str">
            <v>DAS 90X45 F7 Treated (H3) Pine timber</v>
          </cell>
        </row>
        <row r="166">
          <cell r="O166" t="str">
            <v>Length(s)</v>
          </cell>
        </row>
        <row r="168">
          <cell r="A168">
            <v>8.06</v>
          </cell>
          <cell r="B168" t="str">
            <v>RS 70x45 F7 Treated (H3) Pine timber</v>
          </cell>
        </row>
        <row r="172">
          <cell r="O172" t="str">
            <v>Length(s)</v>
          </cell>
        </row>
        <row r="174">
          <cell r="A174">
            <v>8.07</v>
          </cell>
          <cell r="B174" t="str">
            <v>DAS 45x45 Dakua</v>
          </cell>
        </row>
        <row r="178">
          <cell r="O178" t="str">
            <v>Length(s)</v>
          </cell>
        </row>
        <row r="180">
          <cell r="A180">
            <v>8.08</v>
          </cell>
          <cell r="B180" t="str">
            <v>DAS 195x20 F7 Treated (H3) Pine Timber</v>
          </cell>
        </row>
        <row r="185">
          <cell r="O185" t="str">
            <v>Length(s)</v>
          </cell>
        </row>
        <row r="187">
          <cell r="A187">
            <v>8.09</v>
          </cell>
          <cell r="B187" t="str">
            <v>DAS 45x20 Dakua Timber</v>
          </cell>
        </row>
        <row r="191">
          <cell r="O191" t="str">
            <v>Length(s)</v>
          </cell>
        </row>
        <row r="193">
          <cell r="A193">
            <v>9</v>
          </cell>
          <cell r="B193" t="str">
            <v>BOARDS</v>
          </cell>
        </row>
        <row r="194">
          <cell r="A194">
            <v>9.01</v>
          </cell>
          <cell r="B194" t="str">
            <v>6mm GIB Board 2.4mx1.220m</v>
          </cell>
        </row>
        <row r="195">
          <cell r="O195" t="str">
            <v>Sheets</v>
          </cell>
        </row>
        <row r="197">
          <cell r="A197">
            <v>9.02</v>
          </cell>
          <cell r="B197" t="str">
            <v>20mm High Density  Compressed Fibre Cement Sheets</v>
          </cell>
        </row>
        <row r="198">
          <cell r="O198" t="str">
            <v>Sheets</v>
          </cell>
        </row>
        <row r="200">
          <cell r="A200">
            <v>9.0299999999999994</v>
          </cell>
          <cell r="B200" t="str">
            <v>10mm High Density Compressed Fibre Cement sheets</v>
          </cell>
        </row>
        <row r="201">
          <cell r="O201" t="str">
            <v>Sheet</v>
          </cell>
        </row>
        <row r="203">
          <cell r="A203">
            <v>9.0399999999999991</v>
          </cell>
          <cell r="B203" t="str">
            <v>12mm  Ply board</v>
          </cell>
        </row>
        <row r="204">
          <cell r="O204" t="str">
            <v>Sheets</v>
          </cell>
        </row>
        <row r="206">
          <cell r="A206">
            <v>9.0500000000000007</v>
          </cell>
          <cell r="B206" t="str">
            <v xml:space="preserve">9mm Ply board </v>
          </cell>
        </row>
        <row r="207">
          <cell r="O207" t="str">
            <v>Sheets</v>
          </cell>
        </row>
        <row r="209">
          <cell r="A209">
            <v>9.06</v>
          </cell>
          <cell r="B209" t="str">
            <v>8mm Ply board</v>
          </cell>
        </row>
        <row r="210">
          <cell r="O210" t="str">
            <v>Sheet</v>
          </cell>
        </row>
        <row r="212">
          <cell r="A212">
            <v>9.07</v>
          </cell>
          <cell r="B212" t="str">
            <v>4mm Ply board</v>
          </cell>
        </row>
        <row r="213">
          <cell r="O213" t="str">
            <v>Sheet</v>
          </cell>
        </row>
        <row r="215">
          <cell r="A215">
            <v>9.08</v>
          </cell>
          <cell r="B215" t="str">
            <v>Weather board 200mmx5.8m long</v>
          </cell>
        </row>
        <row r="216">
          <cell r="O216" t="str">
            <v>Length(s)</v>
          </cell>
        </row>
        <row r="218">
          <cell r="A218">
            <v>10</v>
          </cell>
          <cell r="B218" t="str">
            <v>FLOOR WORKS</v>
          </cell>
        </row>
        <row r="219">
          <cell r="A219">
            <v>10.01</v>
          </cell>
          <cell r="B219" t="str">
            <v>300x300 Vinyl tile</v>
          </cell>
        </row>
        <row r="220">
          <cell r="O220" t="str">
            <v>Ctn</v>
          </cell>
        </row>
        <row r="222">
          <cell r="A222">
            <v>10.02</v>
          </cell>
          <cell r="B222" t="str">
            <v>Tile O Fix</v>
          </cell>
        </row>
        <row r="223">
          <cell r="O223" t="str">
            <v>Tin</v>
          </cell>
        </row>
        <row r="225">
          <cell r="A225">
            <v>10.029999999999999</v>
          </cell>
          <cell r="B225" t="str">
            <v>Polyurethane Clear 4L</v>
          </cell>
        </row>
        <row r="226">
          <cell r="O226" t="str">
            <v>Tin</v>
          </cell>
        </row>
        <row r="228">
          <cell r="A228">
            <v>10.039999999999999</v>
          </cell>
          <cell r="B228" t="str">
            <v>Turbinetine  20L</v>
          </cell>
        </row>
        <row r="229">
          <cell r="O229" t="str">
            <v>Tin</v>
          </cell>
        </row>
        <row r="231">
          <cell r="A231">
            <v>10.050000000000001</v>
          </cell>
          <cell r="B231" t="str">
            <v>100mm Hand brush</v>
          </cell>
        </row>
        <row r="232">
          <cell r="O232" t="str">
            <v>Nos</v>
          </cell>
        </row>
        <row r="234">
          <cell r="A234">
            <v>10.06</v>
          </cell>
          <cell r="B234" t="str">
            <v>300x300 Quarry tile</v>
          </cell>
        </row>
        <row r="235">
          <cell r="O235" t="str">
            <v>Ctn</v>
          </cell>
        </row>
        <row r="237">
          <cell r="A237">
            <v>10.07</v>
          </cell>
          <cell r="B237" t="str">
            <v>150x150 Wall tile</v>
          </cell>
        </row>
        <row r="238">
          <cell r="O238" t="str">
            <v>Ctn</v>
          </cell>
        </row>
        <row r="240">
          <cell r="A240">
            <v>10.08</v>
          </cell>
          <cell r="B240" t="str">
            <v>20kg CTA</v>
          </cell>
        </row>
        <row r="241">
          <cell r="O241" t="str">
            <v>Bags</v>
          </cell>
        </row>
        <row r="243">
          <cell r="A243">
            <v>10.09</v>
          </cell>
          <cell r="B243" t="str">
            <v>20kg Grout (White)</v>
          </cell>
        </row>
        <row r="244">
          <cell r="O244" t="str">
            <v>Bags</v>
          </cell>
        </row>
        <row r="245">
          <cell r="A245">
            <v>11</v>
          </cell>
          <cell r="B245" t="str">
            <v>HARDWARE</v>
          </cell>
        </row>
        <row r="246">
          <cell r="A246">
            <v>11.01</v>
          </cell>
          <cell r="B246" t="str">
            <v>Cylinder door lock</v>
          </cell>
          <cell r="O246" t="str">
            <v>Nos</v>
          </cell>
        </row>
        <row r="248">
          <cell r="A248">
            <v>11.02</v>
          </cell>
          <cell r="B248" t="str">
            <v>Bright brass Lever lock with BiLock</v>
          </cell>
          <cell r="O248" t="str">
            <v>Nos</v>
          </cell>
        </row>
        <row r="250">
          <cell r="A250">
            <v>11.03</v>
          </cell>
          <cell r="B250" t="str">
            <v>100mm Barrel bolt</v>
          </cell>
          <cell r="O250" t="str">
            <v>Nos</v>
          </cell>
        </row>
        <row r="252">
          <cell r="A252">
            <v>11.04</v>
          </cell>
          <cell r="B252" t="str">
            <v>12 blades louver frame</v>
          </cell>
          <cell r="O252" t="str">
            <v>Nos</v>
          </cell>
        </row>
        <row r="254">
          <cell r="A254">
            <v>11.05</v>
          </cell>
          <cell r="B254" t="str">
            <v>36" Clear Glass</v>
          </cell>
        </row>
        <row r="256">
          <cell r="A256">
            <v>11.06</v>
          </cell>
          <cell r="B256" t="str">
            <v>10 blades louvre frame</v>
          </cell>
          <cell r="O256" t="str">
            <v>Nos</v>
          </cell>
        </row>
        <row r="258">
          <cell r="A258">
            <v>11.07</v>
          </cell>
          <cell r="B258" t="str">
            <v>8 blades louvre frame</v>
          </cell>
          <cell r="O258" t="str">
            <v>Nos</v>
          </cell>
        </row>
        <row r="260">
          <cell r="A260">
            <v>11.08</v>
          </cell>
          <cell r="B260" t="str">
            <v>4 blades louvre frame</v>
          </cell>
          <cell r="O260" t="str">
            <v>Nos</v>
          </cell>
        </row>
        <row r="262">
          <cell r="A262">
            <v>11.09</v>
          </cell>
          <cell r="B262" t="str">
            <v>WIRE MESH GALVANISED 228 ‐ 2..4mtr x 1..2mtr/sht ‐ 4mm</v>
          </cell>
        </row>
        <row r="263">
          <cell r="O263" t="str">
            <v>Sheet</v>
          </cell>
        </row>
        <row r="266">
          <cell r="A266">
            <v>12</v>
          </cell>
          <cell r="B266" t="str">
            <v>PAINT WORKS</v>
          </cell>
        </row>
        <row r="267">
          <cell r="A267">
            <v>12.01</v>
          </cell>
          <cell r="B267" t="str">
            <v>Water based  white Primer 4L</v>
          </cell>
          <cell r="O267" t="str">
            <v>Tin</v>
          </cell>
        </row>
        <row r="268">
          <cell r="A268">
            <v>12.02</v>
          </cell>
          <cell r="B268" t="str">
            <v>Water based Undercoat</v>
          </cell>
          <cell r="O268" t="str">
            <v>Tin</v>
          </cell>
        </row>
        <row r="269">
          <cell r="A269">
            <v>12.03</v>
          </cell>
          <cell r="B269" t="str">
            <v>Semi-gloss (16sq.mtr per liter)</v>
          </cell>
          <cell r="O269" t="str">
            <v>Tin</v>
          </cell>
        </row>
        <row r="270">
          <cell r="A270">
            <v>12.04</v>
          </cell>
          <cell r="B270" t="str">
            <v>Water based High-gloss</v>
          </cell>
          <cell r="O270" t="str">
            <v>Tin</v>
          </cell>
        </row>
        <row r="271">
          <cell r="A271">
            <v>12.05</v>
          </cell>
          <cell r="B271" t="str">
            <v>75mm Hand brush</v>
          </cell>
          <cell r="O271" t="str">
            <v>Nos</v>
          </cell>
        </row>
        <row r="272">
          <cell r="A272">
            <v>12.06</v>
          </cell>
          <cell r="B272" t="str">
            <v>Corner brush</v>
          </cell>
        </row>
        <row r="273">
          <cell r="A273">
            <v>12.07</v>
          </cell>
          <cell r="B273" t="str">
            <v>ROLLER KIT 4 PCS SET OLDFIELD KUPU‐KUPU 230mm [9"]</v>
          </cell>
          <cell r="O273" t="str">
            <v>Nos</v>
          </cell>
        </row>
        <row r="274">
          <cell r="A274">
            <v>12.08</v>
          </cell>
          <cell r="B274" t="str">
            <v>ROLLER SLEEVE ‐ NOOK &amp; FABRIC 100mm [4"] CHINA mouse</v>
          </cell>
          <cell r="O274" t="str">
            <v>Nos</v>
          </cell>
        </row>
        <row r="276">
          <cell r="A276">
            <v>13</v>
          </cell>
          <cell r="B276" t="str">
            <v>PLUMBING WORKS</v>
          </cell>
        </row>
        <row r="277">
          <cell r="A277">
            <v>13.01</v>
          </cell>
          <cell r="B277" t="str">
            <v>9' Colourbond Corrugate iron roofing sheet</v>
          </cell>
        </row>
        <row r="278">
          <cell r="O278" t="str">
            <v>Sheet</v>
          </cell>
        </row>
        <row r="280">
          <cell r="A280">
            <v>13.02</v>
          </cell>
          <cell r="B280" t="str">
            <v>WIRE NETTING HEX [CHICKEN] 2 x 2" x 6FT [72"] x 2 x 30</v>
          </cell>
        </row>
        <row r="281">
          <cell r="O281" t="str">
            <v>Rolls</v>
          </cell>
        </row>
        <row r="283">
          <cell r="A283">
            <v>13.03</v>
          </cell>
          <cell r="B283" t="str">
            <v>SISAL F‐STOP 1250mm x 40M (50m²) DOUBLE SIDE  ROLL</v>
          </cell>
        </row>
        <row r="284">
          <cell r="O284" t="str">
            <v>Rolls</v>
          </cell>
        </row>
        <row r="286">
          <cell r="A286">
            <v>13.04</v>
          </cell>
          <cell r="B286" t="str">
            <v>Colourbond Ridge cap 2.4mtr</v>
          </cell>
        </row>
        <row r="287">
          <cell r="O287" t="str">
            <v>Sheet</v>
          </cell>
        </row>
        <row r="289">
          <cell r="A289">
            <v>13.05</v>
          </cell>
          <cell r="B289" t="str">
            <v>Colourbond Flashing 2.4mtr</v>
          </cell>
        </row>
        <row r="290">
          <cell r="O290" t="str">
            <v>Sheet</v>
          </cell>
        </row>
        <row r="292">
          <cell r="A292">
            <v>13.06</v>
          </cell>
          <cell r="B292" t="str">
            <v>2.4m Quad Gutter</v>
          </cell>
        </row>
        <row r="293">
          <cell r="O293" t="str">
            <v>Sheet</v>
          </cell>
        </row>
        <row r="295">
          <cell r="A295">
            <v>13.07</v>
          </cell>
          <cell r="B295" t="str">
            <v>1.2m Quad gutter bracket</v>
          </cell>
        </row>
        <row r="296">
          <cell r="O296" t="str">
            <v>Nos</v>
          </cell>
        </row>
        <row r="298">
          <cell r="A298">
            <v>13.08</v>
          </cell>
          <cell r="B298" t="str">
            <v>100mm PVC pipe</v>
          </cell>
          <cell r="O298" t="str">
            <v>Length(s)</v>
          </cell>
        </row>
        <row r="299">
          <cell r="A299">
            <v>13.09</v>
          </cell>
          <cell r="B299" t="str">
            <v>100mm PVC bend 45deg</v>
          </cell>
          <cell r="O299" t="str">
            <v>Nos</v>
          </cell>
        </row>
        <row r="300">
          <cell r="A300">
            <v>13.1</v>
          </cell>
          <cell r="B300" t="str">
            <v>100mm PVC Inspection opening</v>
          </cell>
          <cell r="O300" t="str">
            <v>Nos</v>
          </cell>
        </row>
        <row r="301">
          <cell r="A301">
            <v>13.11</v>
          </cell>
          <cell r="B301" t="str">
            <v>PVCF DWV CLIP STANDARD PIPE 100mm [141.100] WASTE FITTING</v>
          </cell>
          <cell r="O301" t="str">
            <v>Nos</v>
          </cell>
        </row>
        <row r="302">
          <cell r="A302">
            <v>13.12</v>
          </cell>
          <cell r="B302" t="str">
            <v>100mm PVC Elbow</v>
          </cell>
          <cell r="O302" t="str">
            <v>Nos</v>
          </cell>
        </row>
        <row r="303">
          <cell r="A303">
            <v>13.13</v>
          </cell>
          <cell r="B303" t="str">
            <v>100mm PVC Gully trap</v>
          </cell>
          <cell r="O303" t="str">
            <v>Nos</v>
          </cell>
        </row>
        <row r="304">
          <cell r="A304">
            <v>13.14</v>
          </cell>
          <cell r="B304" t="str">
            <v xml:space="preserve">100mm PVC Tee </v>
          </cell>
          <cell r="O304" t="str">
            <v>Nos</v>
          </cell>
        </row>
        <row r="305">
          <cell r="A305">
            <v>13.15</v>
          </cell>
          <cell r="B305" t="str">
            <v>100mm PVC Pan collar</v>
          </cell>
          <cell r="O305" t="str">
            <v>Nos</v>
          </cell>
        </row>
        <row r="306">
          <cell r="A306">
            <v>13.16</v>
          </cell>
          <cell r="B306" t="str">
            <v>100mm Y-junction</v>
          </cell>
          <cell r="O306" t="str">
            <v>Nos</v>
          </cell>
        </row>
        <row r="307">
          <cell r="A307">
            <v>13.17</v>
          </cell>
          <cell r="B307" t="str">
            <v>100mm Floor grate</v>
          </cell>
          <cell r="O307" t="str">
            <v>Nos</v>
          </cell>
        </row>
        <row r="308">
          <cell r="A308">
            <v>13.18</v>
          </cell>
          <cell r="B308" t="str">
            <v>100mm Vent cowl</v>
          </cell>
        </row>
        <row r="309">
          <cell r="A309">
            <v>13.19</v>
          </cell>
          <cell r="B309" t="str">
            <v>50mm PVC Pipe</v>
          </cell>
          <cell r="O309" t="str">
            <v>Nos</v>
          </cell>
        </row>
        <row r="310">
          <cell r="A310">
            <v>13.2</v>
          </cell>
          <cell r="B310" t="str">
            <v>50mm PVC elbow</v>
          </cell>
          <cell r="O310" t="str">
            <v>Nos</v>
          </cell>
        </row>
        <row r="311">
          <cell r="A311">
            <v>13.21</v>
          </cell>
          <cell r="B311" t="str">
            <v>50mm PVCF DWV Clip standard Pipe 50mm</v>
          </cell>
          <cell r="O311" t="str">
            <v>Nos</v>
          </cell>
        </row>
        <row r="312">
          <cell r="A312">
            <v>13.22</v>
          </cell>
          <cell r="B312" t="str">
            <v>50mm PVC Tee</v>
          </cell>
        </row>
        <row r="313">
          <cell r="A313">
            <v>13.23</v>
          </cell>
          <cell r="B313" t="str">
            <v xml:space="preserve">100-50mm PVC reducer </v>
          </cell>
          <cell r="O313" t="str">
            <v>Nos</v>
          </cell>
        </row>
        <row r="314">
          <cell r="A314">
            <v>13.24</v>
          </cell>
          <cell r="B314" t="str">
            <v xml:space="preserve">40mm S-trap </v>
          </cell>
          <cell r="O314" t="str">
            <v>Nos</v>
          </cell>
        </row>
        <row r="315">
          <cell r="A315">
            <v>13.25</v>
          </cell>
          <cell r="B315" t="str">
            <v>40mm Plug and Waste</v>
          </cell>
          <cell r="O315" t="str">
            <v>Nos</v>
          </cell>
        </row>
        <row r="316">
          <cell r="A316">
            <v>13.26</v>
          </cell>
          <cell r="B316" t="str">
            <v>40mm PVC Pipe</v>
          </cell>
          <cell r="O316" t="str">
            <v>Nos</v>
          </cell>
        </row>
        <row r="317">
          <cell r="A317">
            <v>13.27</v>
          </cell>
          <cell r="B317" t="str">
            <v>20mm PVC pipe</v>
          </cell>
          <cell r="O317" t="str">
            <v>Length(s)</v>
          </cell>
        </row>
        <row r="318">
          <cell r="A318">
            <v>13.28</v>
          </cell>
          <cell r="B318" t="str">
            <v>20mm PVC Plain elbow</v>
          </cell>
          <cell r="O318" t="str">
            <v>Nos</v>
          </cell>
        </row>
        <row r="319">
          <cell r="A319">
            <v>13.29</v>
          </cell>
          <cell r="B319" t="str">
            <v>20mm PVC tee</v>
          </cell>
          <cell r="O319" t="str">
            <v>Nos</v>
          </cell>
        </row>
        <row r="320">
          <cell r="A320">
            <v>13.3</v>
          </cell>
          <cell r="B320" t="str">
            <v>20mm Male adapter</v>
          </cell>
          <cell r="O320" t="str">
            <v>Nos</v>
          </cell>
        </row>
        <row r="321">
          <cell r="A321">
            <v>13.31</v>
          </cell>
          <cell r="B321" t="str">
            <v>20mm Female adapter</v>
          </cell>
          <cell r="O321" t="str">
            <v>Nos</v>
          </cell>
        </row>
        <row r="322">
          <cell r="A322">
            <v>13.32</v>
          </cell>
          <cell r="B322" t="str">
            <v>20mm-15mm Reducer</v>
          </cell>
          <cell r="O322" t="str">
            <v>Nos</v>
          </cell>
        </row>
        <row r="323">
          <cell r="A323">
            <v>13.33</v>
          </cell>
          <cell r="B323" t="str">
            <v>20mm PVC Union</v>
          </cell>
          <cell r="O323" t="str">
            <v>Nos</v>
          </cell>
        </row>
        <row r="324">
          <cell r="A324">
            <v>13.34</v>
          </cell>
          <cell r="B324" t="str">
            <v>20mm Ball valve</v>
          </cell>
        </row>
        <row r="325">
          <cell r="A325">
            <v>13.35</v>
          </cell>
          <cell r="B325" t="str">
            <v>20mm PVC clip</v>
          </cell>
          <cell r="O325" t="str">
            <v>Nos</v>
          </cell>
        </row>
        <row r="326">
          <cell r="A326">
            <v>13.36</v>
          </cell>
          <cell r="B326" t="str">
            <v>15mm PVC Pipe</v>
          </cell>
          <cell r="O326" t="str">
            <v>Nos</v>
          </cell>
        </row>
        <row r="327">
          <cell r="A327">
            <v>13.37</v>
          </cell>
          <cell r="B327" t="str">
            <v>15mm PVC elbow</v>
          </cell>
          <cell r="O327" t="str">
            <v>Nos</v>
          </cell>
        </row>
        <row r="328">
          <cell r="A328">
            <v>13.38</v>
          </cell>
          <cell r="B328" t="str">
            <v>15mm PVC Male adaptor</v>
          </cell>
          <cell r="O328" t="str">
            <v>Nos</v>
          </cell>
        </row>
        <row r="329">
          <cell r="A329">
            <v>13.39</v>
          </cell>
          <cell r="B329" t="str">
            <v>15mm PVC Female adaptor</v>
          </cell>
          <cell r="O329" t="str">
            <v>Nos</v>
          </cell>
        </row>
        <row r="330">
          <cell r="A330">
            <v>13.4</v>
          </cell>
          <cell r="B330" t="str">
            <v>15mm PVCF DWV Clip Standard</v>
          </cell>
          <cell r="O330" t="str">
            <v>Nos</v>
          </cell>
        </row>
        <row r="331">
          <cell r="A331">
            <v>13.41</v>
          </cell>
          <cell r="B331" t="str">
            <v>15mm PVC union</v>
          </cell>
        </row>
        <row r="332">
          <cell r="A332">
            <v>13.42</v>
          </cell>
          <cell r="B332" t="str">
            <v>15mm (HK512) 304 Stainless Steel Swivel Kitchen Basin/Sink Faucet water</v>
          </cell>
          <cell r="O332" t="str">
            <v>Nos</v>
          </cell>
        </row>
        <row r="333">
          <cell r="A333">
            <v>13.43</v>
          </cell>
          <cell r="B333" t="str">
            <v>15mm PVC Stop valve</v>
          </cell>
          <cell r="O333" t="str">
            <v>Nos</v>
          </cell>
        </row>
        <row r="334">
          <cell r="A334">
            <v>13.44</v>
          </cell>
          <cell r="B334" t="str">
            <v>15mm F9020101 Pillar cock pressmatic</v>
          </cell>
          <cell r="O334" t="str">
            <v>Nos</v>
          </cell>
        </row>
        <row r="335">
          <cell r="A335">
            <v>13.45</v>
          </cell>
          <cell r="B335" t="str">
            <v>15mm Brass bib tap</v>
          </cell>
          <cell r="O335" t="str">
            <v>Nos</v>
          </cell>
        </row>
        <row r="336">
          <cell r="A336">
            <v>13.46</v>
          </cell>
          <cell r="B336" t="str">
            <v>15mm PVC tee</v>
          </cell>
          <cell r="O336" t="str">
            <v>Nos</v>
          </cell>
        </row>
        <row r="337">
          <cell r="A337">
            <v>13.47</v>
          </cell>
          <cell r="B337" t="str">
            <v>P-trap WC complete + Cistern</v>
          </cell>
          <cell r="O337" t="str">
            <v>Nos</v>
          </cell>
        </row>
        <row r="338">
          <cell r="A338">
            <v>13.48</v>
          </cell>
          <cell r="B338" t="str">
            <v>15mm OSUKI Stainless Steel Shower Set</v>
          </cell>
          <cell r="O338" t="str">
            <v>Nos</v>
          </cell>
        </row>
        <row r="339">
          <cell r="A339">
            <v>13.49</v>
          </cell>
          <cell r="B339" t="str">
            <v>Thread tape</v>
          </cell>
          <cell r="O339" t="str">
            <v>Nos</v>
          </cell>
        </row>
        <row r="340">
          <cell r="A340">
            <v>13.5</v>
          </cell>
          <cell r="B340" t="str">
            <v>1.8m Double Stainless steel sink unit</v>
          </cell>
          <cell r="O340" t="str">
            <v>Nos</v>
          </cell>
        </row>
        <row r="341">
          <cell r="A341">
            <v>13.51</v>
          </cell>
          <cell r="B341" t="str">
            <v>15mm Tabor 460mm Basin and Semi Pedestal</v>
          </cell>
          <cell r="O341" t="str">
            <v>Nos</v>
          </cell>
        </row>
        <row r="342">
          <cell r="A342">
            <v>13.52</v>
          </cell>
          <cell r="B342" t="str">
            <v>PVC glue 500ml</v>
          </cell>
          <cell r="O342" t="str">
            <v>Nos</v>
          </cell>
        </row>
        <row r="345">
          <cell r="A345">
            <v>14</v>
          </cell>
          <cell r="B345" t="str">
            <v>ELECTRICAL COMPONENTS</v>
          </cell>
        </row>
        <row r="346">
          <cell r="A346">
            <v>14.01</v>
          </cell>
          <cell r="B346" t="str">
            <v>SUB BOARD 8WAY TSM15</v>
          </cell>
          <cell r="O346" t="str">
            <v>Nos</v>
          </cell>
        </row>
        <row r="347">
          <cell r="A347">
            <v>14.02</v>
          </cell>
          <cell r="B347" t="str">
            <v>HEM CIRCUIT BREAKER 25A 1POLE 4.5KA (GBL IMEX)</v>
          </cell>
          <cell r="O347" t="str">
            <v>Nos</v>
          </cell>
        </row>
        <row r="348">
          <cell r="A348">
            <v>14.03</v>
          </cell>
          <cell r="B348" t="str">
            <v>HEM CIRCUIT BREAKER 16A 1POLE 4.5KA (GBL IMEX)</v>
          </cell>
          <cell r="O348" t="str">
            <v>Nos</v>
          </cell>
        </row>
        <row r="349">
          <cell r="A349">
            <v>14.04</v>
          </cell>
          <cell r="B349" t="str">
            <v>HEM CIRCUIT BREAKER 10A 1POLE 4.5KA (GBL IMEX)</v>
          </cell>
          <cell r="O349" t="str">
            <v>Nos</v>
          </cell>
        </row>
        <row r="350">
          <cell r="A350">
            <v>14.05</v>
          </cell>
          <cell r="B350" t="str">
            <v>WIRE 6mm 2 CORE + EARTH ORANGE PVC CIRCULAR ELECTRICAL DC</v>
          </cell>
          <cell r="O350" t="str">
            <v>m</v>
          </cell>
        </row>
        <row r="351">
          <cell r="A351">
            <v>14.06</v>
          </cell>
          <cell r="B351" t="str">
            <v>WIRE 1.5mm Flat cable 100m/roll</v>
          </cell>
          <cell r="O351" t="str">
            <v>Rolls</v>
          </cell>
        </row>
        <row r="352">
          <cell r="A352">
            <v>14.07</v>
          </cell>
          <cell r="B352" t="str">
            <v>WIRE 2.5mm Flat cable 100m/roll</v>
          </cell>
          <cell r="O352" t="str">
            <v>Rolls</v>
          </cell>
        </row>
        <row r="353">
          <cell r="A353">
            <v>14.08</v>
          </cell>
          <cell r="B353" t="str">
            <v>Quadrible switch + Mounting</v>
          </cell>
          <cell r="O353" t="str">
            <v>Nos</v>
          </cell>
        </row>
        <row r="354">
          <cell r="A354">
            <v>14.09</v>
          </cell>
          <cell r="B354" t="str">
            <v>Trible switch +Mounting</v>
          </cell>
          <cell r="O354" t="str">
            <v>Nos</v>
          </cell>
        </row>
        <row r="355">
          <cell r="A355">
            <v>14.1</v>
          </cell>
          <cell r="B355" t="str">
            <v>Double switch + mounting</v>
          </cell>
          <cell r="O355" t="str">
            <v>Nos</v>
          </cell>
        </row>
        <row r="356">
          <cell r="A356">
            <v>14.11</v>
          </cell>
          <cell r="B356" t="str">
            <v>Single switch + Mounting</v>
          </cell>
          <cell r="O356" t="str">
            <v>Nos</v>
          </cell>
        </row>
        <row r="357">
          <cell r="A357">
            <v>14.12</v>
          </cell>
          <cell r="B357" t="str">
            <v xml:space="preserve">TAPE ‐ PVC INSULATING BLACK 18mm x 15yd EACH </v>
          </cell>
          <cell r="O357" t="str">
            <v>Nos</v>
          </cell>
        </row>
        <row r="358">
          <cell r="A358">
            <v>14.13</v>
          </cell>
          <cell r="B358" t="str">
            <v>TAPE ‐ PVC INSULATING GREEN 18mm x 10yrd EACH</v>
          </cell>
          <cell r="O358" t="str">
            <v>Nos</v>
          </cell>
        </row>
        <row r="359">
          <cell r="A359">
            <v>14.14</v>
          </cell>
          <cell r="B359" t="str">
            <v xml:space="preserve">TAPE ‐ PVC INSULATING RED 18mm x 10yd               </v>
          </cell>
          <cell r="O359" t="str">
            <v>Nos</v>
          </cell>
        </row>
        <row r="360">
          <cell r="A360">
            <v>14.15</v>
          </cell>
          <cell r="B360" t="str">
            <v>HEM JUNCTION BOX BIG JB1 &amp; JB2</v>
          </cell>
          <cell r="O360" t="str">
            <v>Nos</v>
          </cell>
        </row>
        <row r="361">
          <cell r="A361">
            <v>14.16</v>
          </cell>
          <cell r="B361" t="str">
            <v>15mm PVC Conduit pipe</v>
          </cell>
          <cell r="O361" t="str">
            <v>Length(s)</v>
          </cell>
        </row>
        <row r="362">
          <cell r="A362">
            <v>14.17</v>
          </cell>
          <cell r="B362" t="str">
            <v>20mm PVC Conduit pipe</v>
          </cell>
          <cell r="O362" t="str">
            <v>Length(s)</v>
          </cell>
        </row>
        <row r="363">
          <cell r="A363">
            <v>14.18</v>
          </cell>
          <cell r="B363" t="str">
            <v>15mm Brass solid earth bar 2m long</v>
          </cell>
          <cell r="O363" t="str">
            <v>Length(s)</v>
          </cell>
        </row>
        <row r="364">
          <cell r="A364">
            <v>14.19</v>
          </cell>
          <cell r="B364" t="str">
            <v>HOSE CLAMP 16‐27mm x 12mm NORMA [100PCS/PKT]</v>
          </cell>
          <cell r="O364" t="str">
            <v>Nos</v>
          </cell>
        </row>
        <row r="365">
          <cell r="A365">
            <v>14.2</v>
          </cell>
          <cell r="B365" t="str">
            <v>40mm PVC Conduit pipe</v>
          </cell>
          <cell r="O365" t="str">
            <v>Length(s)</v>
          </cell>
        </row>
        <row r="366">
          <cell r="A366">
            <v>14.21</v>
          </cell>
          <cell r="B366" t="str">
            <v>Caravan RV Double Pole Dual 240V Power Point with Twin USB Charging with Mounting block</v>
          </cell>
          <cell r="O366" t="str">
            <v>Nos</v>
          </cell>
        </row>
        <row r="367">
          <cell r="A367">
            <v>14.22</v>
          </cell>
          <cell r="B367" t="str">
            <v>Batten holder</v>
          </cell>
          <cell r="O367" t="str">
            <v>Nos</v>
          </cell>
        </row>
        <row r="368">
          <cell r="A368">
            <v>14.23</v>
          </cell>
          <cell r="B368" t="str">
            <v>ELEMENTS ENERGY SAVER BULB SPIRAL 20W DAYLIGHT ‐ 6500K BC (</v>
          </cell>
          <cell r="O368" t="str">
            <v>Nos</v>
          </cell>
        </row>
        <row r="369">
          <cell r="A369">
            <v>14.24</v>
          </cell>
          <cell r="B369" t="str">
            <v>Earth wire - Green</v>
          </cell>
          <cell r="O369" t="str">
            <v>m</v>
          </cell>
        </row>
        <row r="371">
          <cell r="A371">
            <v>15</v>
          </cell>
          <cell r="B371" t="str">
            <v>FIXINGS AND FASTNERS</v>
          </cell>
        </row>
        <row r="372">
          <cell r="A372">
            <v>15.01</v>
          </cell>
          <cell r="B372" t="str">
            <v>100mm Stainless steel(SS) . Jolthead nail</v>
          </cell>
          <cell r="O372" t="str">
            <v>Kg</v>
          </cell>
        </row>
        <row r="373">
          <cell r="A373">
            <v>15.02</v>
          </cell>
          <cell r="B373" t="str">
            <v>75mm Stainless steel. Jolthead nail</v>
          </cell>
          <cell r="O373" t="str">
            <v>Kg</v>
          </cell>
        </row>
        <row r="374">
          <cell r="A374">
            <v>15.03</v>
          </cell>
          <cell r="B374" t="str">
            <v>50mm SS. Jolthead nail</v>
          </cell>
          <cell r="O374" t="str">
            <v>Kg</v>
          </cell>
        </row>
        <row r="375">
          <cell r="A375">
            <v>15.04</v>
          </cell>
          <cell r="B375" t="str">
            <v>40mm SS. Jolthead nail</v>
          </cell>
          <cell r="O375" t="str">
            <v>Kg</v>
          </cell>
        </row>
        <row r="376">
          <cell r="A376">
            <v>15.05</v>
          </cell>
          <cell r="B376" t="str">
            <v>40mm SS. Clout jolthead nail</v>
          </cell>
          <cell r="O376" t="str">
            <v>Kg</v>
          </cell>
        </row>
        <row r="377">
          <cell r="A377">
            <v>15.06</v>
          </cell>
          <cell r="B377" t="str">
            <v>NAIL JOLT HEAD Stainless steel PANEL PIN 25mm [1"] x 1.60mm x 1.0k</v>
          </cell>
          <cell r="O377" t="str">
            <v>Kg</v>
          </cell>
        </row>
        <row r="378">
          <cell r="A378">
            <v>15.07</v>
          </cell>
          <cell r="B378" t="str">
            <v xml:space="preserve">ROOFING SCREW CORRUDEK TO TIMBER CYCLONE           </v>
          </cell>
          <cell r="O378" t="str">
            <v>Kg</v>
          </cell>
        </row>
        <row r="379">
          <cell r="A379">
            <v>15.08</v>
          </cell>
          <cell r="B379" t="str">
            <v>BOLT &amp; NUT MILD STEEL HEXAGON HEAD GALVANISED 12mm</v>
          </cell>
          <cell r="O379" t="str">
            <v>Nos</v>
          </cell>
        </row>
        <row r="380">
          <cell r="A380">
            <v>15.09</v>
          </cell>
          <cell r="B380" t="str">
            <v>Knuckle nailplates 76mmx317mm 10m/roll</v>
          </cell>
          <cell r="O380" t="str">
            <v>Rolls</v>
          </cell>
        </row>
        <row r="381">
          <cell r="A381">
            <v>15.1</v>
          </cell>
          <cell r="B381" t="str">
            <v xml:space="preserve">Maxi strap </v>
          </cell>
          <cell r="O381" t="str">
            <v>Rolls</v>
          </cell>
        </row>
        <row r="382">
          <cell r="A382">
            <v>15.11</v>
          </cell>
          <cell r="B382" t="str">
            <v>Tim-con brackets</v>
          </cell>
          <cell r="O382" t="str">
            <v>Nos</v>
          </cell>
        </row>
        <row r="383">
          <cell r="A383">
            <v>15.12</v>
          </cell>
          <cell r="B383" t="str">
            <v>GI joist hangers</v>
          </cell>
          <cell r="O383" t="str">
            <v>Nos</v>
          </cell>
        </row>
        <row r="384">
          <cell r="A384">
            <v>15.13</v>
          </cell>
          <cell r="B384" t="str">
            <v xml:space="preserve">10mm Pop rivet </v>
          </cell>
          <cell r="O384" t="str">
            <v>Kg</v>
          </cell>
        </row>
        <row r="385">
          <cell r="A385">
            <v>15.14</v>
          </cell>
          <cell r="B385" t="str">
            <v>Silicon 750ml</v>
          </cell>
          <cell r="O385" t="str">
            <v>Nos</v>
          </cell>
        </row>
        <row r="386">
          <cell r="A386">
            <v>15.15</v>
          </cell>
          <cell r="B386" t="str">
            <v>Gap filler 475ml</v>
          </cell>
          <cell r="O386" t="str">
            <v>Nos</v>
          </cell>
        </row>
        <row r="387">
          <cell r="A387">
            <v>15.16</v>
          </cell>
          <cell r="B387" t="str">
            <v>Wood putty</v>
          </cell>
          <cell r="O387" t="str">
            <v>Kg</v>
          </cell>
        </row>
        <row r="388">
          <cell r="A388">
            <v>15.17</v>
          </cell>
          <cell r="B388" t="str">
            <v>Sand paper P-60 50m/Roll</v>
          </cell>
          <cell r="O388" t="str">
            <v>Rolls</v>
          </cell>
        </row>
        <row r="389">
          <cell r="A389">
            <v>15.18</v>
          </cell>
          <cell r="B389" t="str">
            <v>Sand paper P-120 50m/Roll</v>
          </cell>
          <cell r="O389" t="str">
            <v>Rolls</v>
          </cell>
        </row>
        <row r="390">
          <cell r="A390">
            <v>15.19</v>
          </cell>
          <cell r="B390" t="str">
            <v>4" Batten screws 500 per ctn</v>
          </cell>
          <cell r="O390" t="str">
            <v>Ctn</v>
          </cell>
        </row>
        <row r="391">
          <cell r="A391">
            <v>15.2</v>
          </cell>
          <cell r="B391" t="str">
            <v>2.5" Batten screws 500 per ctn</v>
          </cell>
          <cell r="O391" t="str">
            <v>Ctn</v>
          </cell>
        </row>
        <row r="392">
          <cell r="A392">
            <v>15.21</v>
          </cell>
          <cell r="B392" t="str">
            <v>M16-8.8 Bolt</v>
          </cell>
          <cell r="O392" t="str">
            <v>Nos</v>
          </cell>
        </row>
        <row r="393">
          <cell r="A393">
            <v>15.22</v>
          </cell>
          <cell r="B393" t="str">
            <v>M12-4.6/S Hot dip galv. Bolt with 50x50x3mm thick washers 2.550m</v>
          </cell>
          <cell r="O393" t="str">
            <v>Nos</v>
          </cell>
        </row>
        <row r="394">
          <cell r="A394">
            <v>15.23</v>
          </cell>
          <cell r="B394" t="str">
            <v>M12-4.6/S Hot dip Galv. Bolts with 50/50x3mm thick Washers 450mm</v>
          </cell>
          <cell r="O394" t="str">
            <v>Nos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7"/>
  <sheetViews>
    <sheetView workbookViewId="0"/>
  </sheetViews>
  <sheetFormatPr defaultColWidth="14.42578125" defaultRowHeight="15" customHeight="1" outlineLevelRow="1" outlineLevelCol="1"/>
  <cols>
    <col min="1" max="1" width="8.7109375" style="50" customWidth="1"/>
    <col min="2" max="2" width="80.85546875" style="50" bestFit="1" customWidth="1"/>
    <col min="3" max="3" width="10.7109375" style="50" customWidth="1"/>
    <col min="4" max="4" width="8.140625" style="50" customWidth="1"/>
    <col min="5" max="5" width="10.42578125" style="50" customWidth="1"/>
    <col min="6" max="6" width="16.28515625" style="50" customWidth="1"/>
    <col min="7" max="7" width="15.140625" style="50" customWidth="1"/>
    <col min="8" max="8" width="8.85546875" style="50" hidden="1" customWidth="1" outlineLevel="1"/>
    <col min="9" max="9" width="8.85546875" style="50" customWidth="1" collapsed="1"/>
    <col min="10" max="12" width="8.85546875" style="50" customWidth="1"/>
    <col min="13" max="16384" width="14.42578125" style="50"/>
  </cols>
  <sheetData>
    <row r="1" spans="1:12" ht="12.75" customHeight="1">
      <c r="A1" s="44" t="s">
        <v>106</v>
      </c>
      <c r="B1" s="45"/>
      <c r="C1" s="46"/>
      <c r="D1" s="47"/>
      <c r="E1" s="45"/>
      <c r="F1" s="48" t="s">
        <v>124</v>
      </c>
      <c r="G1" s="49"/>
      <c r="H1" s="49"/>
      <c r="I1" s="49"/>
      <c r="J1" s="49"/>
      <c r="K1" s="49"/>
      <c r="L1" s="49"/>
    </row>
    <row r="2" spans="1:12" ht="12.75" customHeight="1" thickBot="1">
      <c r="A2" s="51" t="s">
        <v>125</v>
      </c>
      <c r="B2" s="52"/>
      <c r="C2" s="53"/>
      <c r="D2" s="54"/>
      <c r="E2" s="52"/>
      <c r="F2" s="55"/>
      <c r="G2" s="49"/>
      <c r="H2" s="49"/>
      <c r="I2" s="49"/>
      <c r="J2" s="49"/>
      <c r="K2" s="49"/>
      <c r="L2" s="49"/>
    </row>
    <row r="3" spans="1:12" ht="8.25" customHeight="1">
      <c r="A3" s="56"/>
      <c r="B3" s="57"/>
      <c r="C3" s="58"/>
      <c r="D3" s="59"/>
      <c r="E3" s="57"/>
      <c r="F3" s="60"/>
      <c r="G3" s="49"/>
      <c r="H3" s="49"/>
      <c r="I3" s="49"/>
      <c r="J3" s="49"/>
      <c r="K3" s="49"/>
      <c r="L3" s="49"/>
    </row>
    <row r="4" spans="1:12" ht="12.75" customHeight="1">
      <c r="A4" s="61" t="s">
        <v>126</v>
      </c>
      <c r="B4" s="62" t="s">
        <v>127</v>
      </c>
      <c r="C4" s="63" t="s">
        <v>128</v>
      </c>
      <c r="D4" s="64"/>
      <c r="E4" s="65"/>
      <c r="F4" s="66">
        <v>200211</v>
      </c>
      <c r="G4" s="67"/>
      <c r="H4" s="67"/>
      <c r="I4" s="67"/>
      <c r="J4" s="67"/>
      <c r="K4" s="67"/>
      <c r="L4" s="67"/>
    </row>
    <row r="5" spans="1:12" ht="12.75" customHeight="1">
      <c r="A5" s="68" t="s">
        <v>129</v>
      </c>
      <c r="B5" s="69"/>
      <c r="C5" s="70" t="s">
        <v>130</v>
      </c>
      <c r="D5" s="71"/>
      <c r="E5" s="72"/>
      <c r="F5" s="73">
        <v>44311</v>
      </c>
      <c r="G5" s="67"/>
      <c r="H5" s="67"/>
      <c r="I5" s="67"/>
      <c r="J5" s="67"/>
      <c r="K5" s="67"/>
      <c r="L5" s="67"/>
    </row>
    <row r="6" spans="1:12" ht="12.75" customHeight="1">
      <c r="A6" s="74" t="s">
        <v>131</v>
      </c>
      <c r="B6" s="75"/>
      <c r="C6" s="76" t="s">
        <v>132</v>
      </c>
      <c r="D6" s="77"/>
      <c r="E6" s="78"/>
      <c r="F6" s="79" t="s">
        <v>133</v>
      </c>
      <c r="G6" s="67"/>
      <c r="H6" s="67"/>
      <c r="I6" s="67"/>
      <c r="J6" s="67"/>
      <c r="K6" s="67"/>
      <c r="L6" s="67"/>
    </row>
    <row r="7" spans="1:12" ht="12.75" customHeight="1">
      <c r="A7" s="80"/>
      <c r="B7" s="72"/>
      <c r="C7" s="81"/>
      <c r="D7" s="71"/>
      <c r="E7" s="72"/>
      <c r="F7" s="72"/>
      <c r="G7" s="67"/>
      <c r="H7" s="67"/>
      <c r="I7" s="67"/>
      <c r="J7" s="67"/>
      <c r="K7" s="67"/>
      <c r="L7" s="67"/>
    </row>
    <row r="8" spans="1:12" ht="14.25" customHeight="1">
      <c r="A8" s="82" t="s">
        <v>134</v>
      </c>
      <c r="B8" s="83"/>
      <c r="C8" s="84" t="s">
        <v>135</v>
      </c>
      <c r="D8" s="85" t="s">
        <v>136</v>
      </c>
      <c r="E8" s="86" t="s">
        <v>137</v>
      </c>
      <c r="F8" s="87" t="s">
        <v>138</v>
      </c>
      <c r="G8" s="67"/>
      <c r="H8" s="67"/>
      <c r="I8" s="67"/>
      <c r="J8" s="67"/>
      <c r="K8" s="67"/>
      <c r="L8" s="67"/>
    </row>
    <row r="9" spans="1:12" ht="12" customHeight="1">
      <c r="A9" s="80"/>
      <c r="B9" s="72"/>
      <c r="C9" s="81"/>
      <c r="D9" s="71"/>
      <c r="E9" s="72"/>
      <c r="F9" s="72"/>
      <c r="G9" s="67"/>
      <c r="H9" s="67"/>
      <c r="I9" s="67"/>
      <c r="J9" s="67"/>
      <c r="K9" s="67"/>
      <c r="L9" s="67"/>
    </row>
    <row r="10" spans="1:12" ht="12.75" hidden="1" customHeight="1" outlineLevel="1">
      <c r="A10" s="88">
        <f>'[1]Takeoff Sheet'!A8</f>
        <v>1</v>
      </c>
      <c r="B10" s="89" t="str">
        <f>'[1]Takeoff Sheet'!B8</f>
        <v>GENERAL REQUIREMENTS</v>
      </c>
      <c r="C10" s="90"/>
      <c r="D10" s="67"/>
      <c r="E10" s="67"/>
      <c r="F10" s="67"/>
      <c r="G10" s="91"/>
      <c r="H10" s="91"/>
      <c r="I10" s="91"/>
      <c r="J10" s="91"/>
      <c r="K10" s="91"/>
      <c r="L10" s="91"/>
    </row>
    <row r="11" spans="1:12" ht="12.75" hidden="1" customHeight="1" outlineLevel="1">
      <c r="A11" s="88">
        <f>'[1]Takeoff Sheet'!A9</f>
        <v>1.01</v>
      </c>
      <c r="B11" s="71" t="str">
        <f>'[1]Takeoff Sheet'!B9</f>
        <v>Allow for heavy plants and equipments</v>
      </c>
      <c r="C11" s="81"/>
      <c r="D11" s="71" t="str">
        <f>'[1]Takeoff Sheet'!O9</f>
        <v>PS</v>
      </c>
      <c r="E11" s="72"/>
      <c r="F11" s="72">
        <f>E11*C11</f>
        <v>0</v>
      </c>
      <c r="G11" s="67"/>
      <c r="H11" s="67"/>
      <c r="I11" s="67"/>
      <c r="J11" s="67"/>
      <c r="K11" s="67"/>
      <c r="L11" s="67"/>
    </row>
    <row r="12" spans="1:12" ht="12.75" hidden="1" customHeight="1" outlineLevel="1">
      <c r="A12" s="88">
        <f>'[1]Takeoff Sheet'!A10</f>
        <v>1.02</v>
      </c>
      <c r="B12" s="71" t="str">
        <f>'[1]Takeoff Sheet'!B10</f>
        <v>Allow for basic tools</v>
      </c>
      <c r="C12" s="81"/>
      <c r="D12" s="71" t="str">
        <f>'[1]Takeoff Sheet'!O10</f>
        <v>PC</v>
      </c>
      <c r="E12" s="72"/>
      <c r="F12" s="72">
        <f>E12*C12</f>
        <v>0</v>
      </c>
      <c r="G12" s="67"/>
      <c r="H12" s="67"/>
      <c r="I12" s="67"/>
      <c r="J12" s="67"/>
      <c r="K12" s="67"/>
      <c r="L12" s="67"/>
    </row>
    <row r="13" spans="1:12" ht="12.75" hidden="1" customHeight="1" outlineLevel="1">
      <c r="A13" s="88">
        <f>'[1]Takeoff Sheet'!A11</f>
        <v>1.03</v>
      </c>
      <c r="B13" s="71" t="str">
        <f>'[1]Takeoff Sheet'!B11</f>
        <v>Allow for OHS requirements</v>
      </c>
      <c r="C13" s="81"/>
      <c r="D13" s="71" t="str">
        <f>'[1]Takeoff Sheet'!O11</f>
        <v>PS</v>
      </c>
      <c r="E13" s="72"/>
      <c r="F13" s="72">
        <f>E13*C13</f>
        <v>0</v>
      </c>
      <c r="G13" s="67"/>
      <c r="H13" s="67"/>
      <c r="I13" s="67"/>
      <c r="J13" s="67"/>
      <c r="K13" s="67"/>
      <c r="L13" s="67"/>
    </row>
    <row r="14" spans="1:12" ht="12.75" hidden="1" customHeight="1" outlineLevel="1">
      <c r="A14" s="88">
        <f>'[1]Takeoff Sheet'!A12</f>
        <v>1.04</v>
      </c>
      <c r="B14" s="71" t="str">
        <f>'[1]Takeoff Sheet'!B12</f>
        <v>Allow for permits</v>
      </c>
      <c r="C14" s="81"/>
      <c r="D14" s="71" t="str">
        <f>'[1]Takeoff Sheet'!O12</f>
        <v>PC</v>
      </c>
      <c r="E14" s="72"/>
      <c r="F14" s="72">
        <f>E14*C14</f>
        <v>0</v>
      </c>
      <c r="G14" s="67"/>
      <c r="H14" s="67"/>
      <c r="I14" s="67"/>
      <c r="J14" s="67"/>
      <c r="K14" s="67"/>
      <c r="L14" s="67"/>
    </row>
    <row r="15" spans="1:12" ht="12.75" hidden="1" customHeight="1" outlineLevel="1">
      <c r="A15" s="88">
        <f>'[1]Takeoff Sheet'!A13</f>
        <v>1.05</v>
      </c>
      <c r="B15" s="71" t="str">
        <f>'[1]Takeoff Sheet'!B13</f>
        <v>Allow for site security services</v>
      </c>
      <c r="C15" s="81"/>
      <c r="D15" s="71" t="str">
        <f>'[1]Takeoff Sheet'!O13</f>
        <v>PS</v>
      </c>
      <c r="E15" s="72"/>
      <c r="F15" s="72">
        <f>E15*C15</f>
        <v>0</v>
      </c>
      <c r="G15" s="67"/>
      <c r="H15" s="67"/>
      <c r="I15" s="67"/>
      <c r="J15" s="67"/>
      <c r="K15" s="67"/>
      <c r="L15" s="67"/>
    </row>
    <row r="16" spans="1:12" ht="12.75" hidden="1" customHeight="1" outlineLevel="1">
      <c r="A16" s="80"/>
      <c r="B16" s="71"/>
      <c r="C16" s="81"/>
      <c r="D16" s="71"/>
      <c r="E16" s="72"/>
      <c r="F16" s="72"/>
      <c r="G16" s="67"/>
      <c r="H16" s="67"/>
      <c r="I16" s="67"/>
      <c r="J16" s="67"/>
      <c r="K16" s="67"/>
      <c r="L16" s="67"/>
    </row>
    <row r="17" spans="1:12" ht="12.75" hidden="1" customHeight="1" outlineLevel="1">
      <c r="A17" s="88">
        <f>'[1]Takeoff Sheet'!A17</f>
        <v>2</v>
      </c>
      <c r="B17" s="89" t="str">
        <f>'[1]Takeoff Sheet'!B17</f>
        <v>PRELIMINARIES</v>
      </c>
      <c r="C17" s="81"/>
      <c r="D17" s="71"/>
      <c r="E17" s="72"/>
      <c r="F17" s="72"/>
      <c r="G17" s="91"/>
      <c r="H17" s="91"/>
      <c r="I17" s="91"/>
      <c r="J17" s="91"/>
      <c r="K17" s="91"/>
      <c r="L17" s="91"/>
    </row>
    <row r="18" spans="1:12" ht="12.75" hidden="1" customHeight="1" outlineLevel="1">
      <c r="A18" s="88">
        <f>'[1]Takeoff Sheet'!A18</f>
        <v>2.0099999999999998</v>
      </c>
      <c r="B18" s="71" t="str">
        <f>'[1]Takeoff Sheet'!B18</f>
        <v>Allow for LMD surveys</v>
      </c>
      <c r="C18" s="81"/>
      <c r="D18" s="71" t="str">
        <f>'[1]Takeoff Sheet'!O18</f>
        <v>PS</v>
      </c>
      <c r="E18" s="72"/>
      <c r="F18" s="72">
        <f>E18*C18</f>
        <v>0</v>
      </c>
      <c r="G18" s="91"/>
      <c r="H18" s="91"/>
      <c r="I18" s="91"/>
      <c r="J18" s="91"/>
      <c r="K18" s="91"/>
      <c r="L18" s="91"/>
    </row>
    <row r="19" spans="1:12" ht="12.75" hidden="1" customHeight="1" outlineLevel="1">
      <c r="A19" s="88">
        <f>'[1]Takeoff Sheet'!A19</f>
        <v>2.02</v>
      </c>
      <c r="B19" s="71" t="str">
        <f>'[1]Takeoff Sheet'!B19</f>
        <v>Allow for site hoarding and access</v>
      </c>
      <c r="C19" s="81"/>
      <c r="D19" s="71" t="str">
        <f>'[1]Takeoff Sheet'!O19</f>
        <v>PS</v>
      </c>
      <c r="E19" s="72"/>
      <c r="F19" s="72">
        <f>E19*C19</f>
        <v>0</v>
      </c>
      <c r="G19" s="91"/>
      <c r="H19" s="91"/>
      <c r="I19" s="91"/>
      <c r="J19" s="91"/>
      <c r="K19" s="91"/>
      <c r="L19" s="91"/>
    </row>
    <row r="20" spans="1:12" ht="12.75" hidden="1" customHeight="1" outlineLevel="1">
      <c r="A20" s="88">
        <f>'[1]Takeoff Sheet'!A20</f>
        <v>2.0299999999999998</v>
      </c>
      <c r="B20" s="71" t="str">
        <f>'[1]Takeoff Sheet'!B20</f>
        <v>Allow for temporary services</v>
      </c>
      <c r="C20" s="81"/>
      <c r="D20" s="71" t="str">
        <f>'[1]Takeoff Sheet'!O20</f>
        <v>PS</v>
      </c>
      <c r="E20" s="72"/>
      <c r="F20" s="72">
        <f>E20*C20</f>
        <v>0</v>
      </c>
      <c r="G20" s="91"/>
      <c r="H20" s="91"/>
      <c r="I20" s="91"/>
      <c r="J20" s="91"/>
      <c r="K20" s="91"/>
      <c r="L20" s="91"/>
    </row>
    <row r="21" spans="1:12" ht="12.75" hidden="1" customHeight="1" outlineLevel="1">
      <c r="A21" s="88">
        <f>'[1]Takeoff Sheet'!A21</f>
        <v>2.04</v>
      </c>
      <c r="B21" s="71" t="str">
        <f>'[1]Takeoff Sheet'!B21</f>
        <v>Allow for site clearance</v>
      </c>
      <c r="C21" s="81"/>
      <c r="D21" s="71" t="str">
        <f>'[1]Takeoff Sheet'!O21</f>
        <v>PS</v>
      </c>
      <c r="E21" s="72"/>
      <c r="F21" s="72">
        <f>E21*C21</f>
        <v>0</v>
      </c>
      <c r="G21" s="91"/>
      <c r="H21" s="91"/>
      <c r="I21" s="91"/>
      <c r="J21" s="91"/>
      <c r="K21" s="91"/>
      <c r="L21" s="91"/>
    </row>
    <row r="22" spans="1:12" ht="12.75" hidden="1" customHeight="1" outlineLevel="1">
      <c r="A22" s="88">
        <f>A21+0.01</f>
        <v>2.0499999999999998</v>
      </c>
      <c r="B22" s="92"/>
      <c r="C22" s="81"/>
      <c r="D22" s="71"/>
      <c r="E22" s="72"/>
      <c r="F22" s="72"/>
      <c r="G22" s="91"/>
      <c r="H22" s="91"/>
      <c r="I22" s="91"/>
      <c r="J22" s="91"/>
      <c r="K22" s="91"/>
      <c r="L22" s="91"/>
    </row>
    <row r="23" spans="1:12" ht="12.75" hidden="1" customHeight="1" outlineLevel="1">
      <c r="A23" s="88">
        <f t="shared" ref="A23:A41" si="0">A22+0.01</f>
        <v>2.0599999999999996</v>
      </c>
      <c r="B23" s="71" t="s">
        <v>139</v>
      </c>
      <c r="C23" s="93"/>
      <c r="D23" s="50" t="s">
        <v>140</v>
      </c>
      <c r="E23" s="94"/>
      <c r="F23" s="72">
        <f t="shared" ref="F23:F41" si="1">E23*C23</f>
        <v>0</v>
      </c>
    </row>
    <row r="24" spans="1:12" ht="12.75" hidden="1" customHeight="1" outlineLevel="1">
      <c r="A24" s="88">
        <f t="shared" si="0"/>
        <v>2.0699999999999994</v>
      </c>
      <c r="B24" s="71"/>
      <c r="C24" s="93"/>
      <c r="E24" s="94"/>
      <c r="F24" s="72"/>
    </row>
    <row r="25" spans="1:12" ht="12.75" hidden="1" customHeight="1" outlineLevel="1">
      <c r="A25" s="88">
        <f t="shared" si="0"/>
        <v>2.0799999999999992</v>
      </c>
      <c r="B25" s="71" t="s">
        <v>141</v>
      </c>
      <c r="C25" s="93"/>
      <c r="D25" s="50" t="s">
        <v>140</v>
      </c>
      <c r="E25" s="94"/>
      <c r="F25" s="72">
        <f t="shared" si="1"/>
        <v>0</v>
      </c>
    </row>
    <row r="26" spans="1:12" ht="12.75" hidden="1" customHeight="1" outlineLevel="1">
      <c r="A26" s="88">
        <f t="shared" si="0"/>
        <v>2.089999999999999</v>
      </c>
      <c r="B26" s="71"/>
      <c r="C26" s="93"/>
      <c r="E26" s="94"/>
      <c r="F26" s="72"/>
    </row>
    <row r="27" spans="1:12" ht="12.75" hidden="1" customHeight="1" outlineLevel="1">
      <c r="A27" s="88">
        <f t="shared" si="0"/>
        <v>2.0999999999999988</v>
      </c>
      <c r="B27" s="71" t="s">
        <v>142</v>
      </c>
      <c r="C27" s="93"/>
      <c r="D27" s="50" t="s">
        <v>140</v>
      </c>
      <c r="E27" s="94"/>
      <c r="F27" s="72">
        <f t="shared" si="1"/>
        <v>0</v>
      </c>
    </row>
    <row r="28" spans="1:12" ht="12.75" hidden="1" customHeight="1" outlineLevel="1">
      <c r="A28" s="88">
        <f t="shared" si="0"/>
        <v>2.1099999999999985</v>
      </c>
      <c r="B28" s="71" t="s">
        <v>143</v>
      </c>
      <c r="C28" s="93"/>
      <c r="E28" s="94"/>
      <c r="F28" s="72"/>
    </row>
    <row r="29" spans="1:12" ht="12.75" hidden="1" customHeight="1" outlineLevel="1">
      <c r="A29" s="88">
        <f t="shared" si="0"/>
        <v>2.1199999999999983</v>
      </c>
      <c r="B29" s="71" t="s">
        <v>144</v>
      </c>
      <c r="C29" s="93"/>
      <c r="E29" s="94"/>
      <c r="F29" s="72"/>
    </row>
    <row r="30" spans="1:12" ht="12.75" hidden="1" customHeight="1" outlineLevel="1">
      <c r="A30" s="88">
        <f t="shared" si="0"/>
        <v>2.1299999999999981</v>
      </c>
      <c r="B30" s="71"/>
      <c r="C30" s="93"/>
      <c r="E30" s="94"/>
      <c r="F30" s="72"/>
    </row>
    <row r="31" spans="1:12" ht="12.75" hidden="1" customHeight="1" outlineLevel="1">
      <c r="A31" s="88">
        <f t="shared" si="0"/>
        <v>2.1399999999999979</v>
      </c>
      <c r="B31" s="71" t="s">
        <v>145</v>
      </c>
      <c r="C31" s="93"/>
      <c r="D31" s="50" t="s">
        <v>140</v>
      </c>
      <c r="E31" s="94"/>
      <c r="F31" s="72">
        <f t="shared" si="1"/>
        <v>0</v>
      </c>
    </row>
    <row r="32" spans="1:12" ht="12.75" hidden="1" customHeight="1" outlineLevel="1">
      <c r="A32" s="88">
        <f t="shared" si="0"/>
        <v>2.1499999999999977</v>
      </c>
      <c r="B32" s="71" t="s">
        <v>146</v>
      </c>
      <c r="C32" s="93"/>
      <c r="E32" s="94"/>
      <c r="F32" s="72"/>
    </row>
    <row r="33" spans="1:12" ht="12.75" hidden="1" customHeight="1" outlineLevel="1">
      <c r="A33" s="88">
        <f t="shared" si="0"/>
        <v>2.1599999999999975</v>
      </c>
      <c r="B33" s="71"/>
      <c r="C33" s="93"/>
      <c r="E33" s="94"/>
      <c r="F33" s="72"/>
    </row>
    <row r="34" spans="1:12" ht="12.75" hidden="1" customHeight="1" outlineLevel="1">
      <c r="A34" s="88">
        <f t="shared" si="0"/>
        <v>2.1699999999999973</v>
      </c>
      <c r="B34" s="71" t="s">
        <v>147</v>
      </c>
      <c r="C34" s="93"/>
      <c r="D34" s="50" t="s">
        <v>140</v>
      </c>
      <c r="E34" s="94"/>
      <c r="F34" s="72">
        <f t="shared" si="1"/>
        <v>0</v>
      </c>
      <c r="H34" s="50">
        <v>1</v>
      </c>
    </row>
    <row r="35" spans="1:12" ht="12.75" hidden="1" customHeight="1" outlineLevel="1">
      <c r="A35" s="88">
        <f t="shared" si="0"/>
        <v>2.1799999999999971</v>
      </c>
      <c r="B35" s="71" t="s">
        <v>148</v>
      </c>
      <c r="C35" s="93"/>
      <c r="E35" s="94"/>
      <c r="F35" s="72"/>
    </row>
    <row r="36" spans="1:12" ht="12.75" hidden="1" customHeight="1" outlineLevel="1">
      <c r="A36" s="88">
        <f t="shared" si="0"/>
        <v>2.1899999999999968</v>
      </c>
      <c r="B36" s="71"/>
      <c r="C36" s="93"/>
      <c r="E36" s="94"/>
      <c r="F36" s="72"/>
    </row>
    <row r="37" spans="1:12" ht="12.75" hidden="1" customHeight="1" outlineLevel="1">
      <c r="A37" s="88">
        <f t="shared" si="0"/>
        <v>2.1999999999999966</v>
      </c>
      <c r="B37" s="71" t="s">
        <v>149</v>
      </c>
      <c r="C37" s="93"/>
      <c r="D37" s="50" t="s">
        <v>140</v>
      </c>
      <c r="E37" s="94"/>
      <c r="F37" s="72">
        <f t="shared" si="1"/>
        <v>0</v>
      </c>
      <c r="H37" s="50">
        <v>1</v>
      </c>
    </row>
    <row r="38" spans="1:12" ht="12.75" hidden="1" customHeight="1" outlineLevel="1">
      <c r="A38" s="88">
        <f t="shared" si="0"/>
        <v>2.2099999999999964</v>
      </c>
      <c r="B38" s="71"/>
      <c r="C38" s="93"/>
      <c r="E38" s="94"/>
      <c r="F38" s="72"/>
    </row>
    <row r="39" spans="1:12" ht="12.75" hidden="1" customHeight="1" outlineLevel="1">
      <c r="A39" s="88">
        <f t="shared" si="0"/>
        <v>2.2199999999999962</v>
      </c>
      <c r="B39" s="71" t="s">
        <v>150</v>
      </c>
      <c r="C39" s="93"/>
      <c r="D39" s="50" t="s">
        <v>140</v>
      </c>
      <c r="E39" s="94"/>
      <c r="F39" s="72">
        <f t="shared" si="1"/>
        <v>0</v>
      </c>
      <c r="H39" s="50">
        <v>1</v>
      </c>
    </row>
    <row r="40" spans="1:12" ht="12.75" hidden="1" customHeight="1" outlineLevel="1">
      <c r="A40" s="88">
        <f t="shared" si="0"/>
        <v>2.229999999999996</v>
      </c>
      <c r="B40" s="71"/>
      <c r="C40" s="93"/>
      <c r="E40" s="94"/>
      <c r="F40" s="72"/>
    </row>
    <row r="41" spans="1:12" ht="12.75" hidden="1" customHeight="1" outlineLevel="1">
      <c r="A41" s="88">
        <f t="shared" si="0"/>
        <v>2.2399999999999958</v>
      </c>
      <c r="B41" s="71" t="s">
        <v>151</v>
      </c>
      <c r="C41" s="93"/>
      <c r="D41" s="50" t="s">
        <v>140</v>
      </c>
      <c r="E41" s="94"/>
      <c r="F41" s="72">
        <f t="shared" si="1"/>
        <v>0</v>
      </c>
      <c r="H41" s="50">
        <v>1</v>
      </c>
    </row>
    <row r="42" spans="1:12" ht="12.75" customHeight="1" collapsed="1">
      <c r="A42" s="88"/>
      <c r="B42" s="92"/>
      <c r="C42" s="93"/>
    </row>
    <row r="43" spans="1:12" ht="12.75" hidden="1" customHeight="1" outlineLevel="1">
      <c r="A43" s="88">
        <f>'[1]Takeoff Sheet'!A25</f>
        <v>3</v>
      </c>
      <c r="B43" s="89" t="str">
        <f>'[1]Takeoff Sheet'!B25</f>
        <v>BOUNDARY WORKS</v>
      </c>
      <c r="C43" s="93"/>
      <c r="D43" s="71"/>
      <c r="E43" s="72"/>
      <c r="F43" s="72"/>
      <c r="G43" s="91"/>
      <c r="H43" s="91"/>
      <c r="I43" s="91"/>
      <c r="J43" s="91"/>
      <c r="K43" s="91"/>
      <c r="L43" s="91"/>
    </row>
    <row r="44" spans="1:12" ht="12.75" hidden="1" customHeight="1" outlineLevel="1">
      <c r="A44" s="88">
        <f>'[1]Takeoff Sheet'!A26</f>
        <v>3.01</v>
      </c>
      <c r="B44" s="92" t="str">
        <f>'[1]Takeoff Sheet'!B26</f>
        <v>Fencing post at least every 3 metres</v>
      </c>
      <c r="C44" s="93"/>
      <c r="D44" s="71" t="str">
        <f>'[1]Takeoff Sheet'!O26</f>
        <v>m</v>
      </c>
      <c r="E44" s="72"/>
      <c r="F44" s="72"/>
      <c r="G44" s="91"/>
      <c r="H44" s="91">
        <v>0</v>
      </c>
      <c r="I44" s="91"/>
      <c r="J44" s="91"/>
      <c r="K44" s="91"/>
      <c r="L44" s="91"/>
    </row>
    <row r="45" spans="1:12" ht="12.75" hidden="1" customHeight="1" outlineLevel="1">
      <c r="A45" s="88">
        <f>A44+0.01</f>
        <v>3.0199999999999996</v>
      </c>
      <c r="B45" s="71" t="str">
        <f>'[1]Takeoff Sheet'!B27</f>
        <v>50mm Galv. pipes in posts</v>
      </c>
      <c r="C45" s="93"/>
      <c r="D45" s="71" t="str">
        <f>'[1]Takeoff Sheet'!O27</f>
        <v>Length(s)</v>
      </c>
      <c r="E45" s="72"/>
      <c r="F45" s="72">
        <f>E45*C44</f>
        <v>0</v>
      </c>
      <c r="G45" s="67"/>
      <c r="H45" s="67">
        <v>0</v>
      </c>
      <c r="I45" s="67"/>
      <c r="J45" s="67"/>
      <c r="K45" s="67"/>
      <c r="L45" s="67"/>
    </row>
    <row r="46" spans="1:12" ht="12.75" hidden="1" customHeight="1" outlineLevel="1">
      <c r="A46" s="88">
        <f t="shared" ref="A46:A53" si="2">A45+0.01</f>
        <v>3.0299999999999994</v>
      </c>
      <c r="B46" s="71" t="str">
        <f>'[1]Takeoff Sheet'!B28</f>
        <v>50mm Galv. pipes in bracings</v>
      </c>
      <c r="C46" s="93"/>
      <c r="D46" s="71" t="str">
        <f>'[1]Takeoff Sheet'!O28</f>
        <v>Length(s)</v>
      </c>
      <c r="E46" s="72"/>
      <c r="F46" s="72">
        <f>E46*C45</f>
        <v>0</v>
      </c>
      <c r="G46" s="67"/>
      <c r="H46" s="67">
        <v>0</v>
      </c>
      <c r="I46" s="67"/>
      <c r="J46" s="67"/>
      <c r="K46" s="67"/>
      <c r="L46" s="67"/>
    </row>
    <row r="47" spans="1:12" ht="12.75" hidden="1" customHeight="1" outlineLevel="1">
      <c r="A47" s="88">
        <f t="shared" si="2"/>
        <v>3.0399999999999991</v>
      </c>
      <c r="B47" s="92" t="str">
        <f>'[1]Takeoff Sheet'!B29</f>
        <v>Fence siding and straining</v>
      </c>
      <c r="C47" s="93"/>
      <c r="D47" s="71" t="str">
        <f>'[1]Takeoff Sheet'!O29</f>
        <v>m</v>
      </c>
      <c r="E47" s="72"/>
      <c r="F47" s="72"/>
      <c r="G47" s="91"/>
      <c r="H47" s="91">
        <v>0</v>
      </c>
      <c r="I47" s="91"/>
      <c r="J47" s="91"/>
      <c r="K47" s="91"/>
      <c r="L47" s="91"/>
    </row>
    <row r="48" spans="1:12" ht="12.75" hidden="1" customHeight="1" outlineLevel="1">
      <c r="A48" s="88">
        <f t="shared" si="2"/>
        <v>3.0499999999999989</v>
      </c>
      <c r="B48" s="71" t="str">
        <f>'[1]Takeoff Sheet'!B30</f>
        <v>3' Chainlink fencing</v>
      </c>
      <c r="C48" s="93"/>
      <c r="D48" s="71" t="str">
        <f>'[1]Takeoff Sheet'!O30</f>
        <v>Rolls</v>
      </c>
      <c r="E48" s="72"/>
      <c r="F48" s="72">
        <f>E48*C47</f>
        <v>0</v>
      </c>
      <c r="G48" s="67"/>
      <c r="H48" s="67">
        <v>0</v>
      </c>
      <c r="I48" s="67"/>
      <c r="J48" s="67"/>
      <c r="K48" s="67"/>
      <c r="L48" s="67"/>
    </row>
    <row r="49" spans="1:12" ht="12.75" hidden="1" customHeight="1" outlineLevel="1">
      <c r="A49" s="88">
        <f t="shared" si="2"/>
        <v>3.0599999999999987</v>
      </c>
      <c r="B49" s="71" t="str">
        <f>'[1]Takeoff Sheet'!B31</f>
        <v>3mm Galv. Straining wire</v>
      </c>
      <c r="C49" s="93"/>
      <c r="D49" s="71" t="str">
        <f>'[1]Takeoff Sheet'!O31</f>
        <v>Rolls</v>
      </c>
      <c r="E49" s="72"/>
      <c r="F49" s="72">
        <f>E49*C48</f>
        <v>0</v>
      </c>
      <c r="G49" s="67"/>
      <c r="H49" s="67">
        <v>0</v>
      </c>
      <c r="I49" s="67"/>
      <c r="J49" s="67"/>
      <c r="K49" s="67"/>
      <c r="L49" s="67"/>
    </row>
    <row r="50" spans="1:12" ht="12.75" hidden="1" customHeight="1" outlineLevel="1">
      <c r="A50" s="88">
        <f t="shared" si="2"/>
        <v>3.0699999999999985</v>
      </c>
      <c r="B50" s="92" t="str">
        <f>'[1]Takeoff Sheet'!B32</f>
        <v>25MPa Conc. in columns</v>
      </c>
      <c r="C50" s="93"/>
      <c r="D50" s="71" t="str">
        <f>'[1]Takeoff Sheet'!O32</f>
        <v>m³</v>
      </c>
      <c r="E50" s="72"/>
      <c r="F50" s="72"/>
      <c r="G50" s="91"/>
      <c r="H50" s="91">
        <v>0</v>
      </c>
      <c r="I50" s="91"/>
      <c r="J50" s="91"/>
      <c r="K50" s="91"/>
      <c r="L50" s="91"/>
    </row>
    <row r="51" spans="1:12" ht="12.75" hidden="1" customHeight="1" outlineLevel="1">
      <c r="A51" s="88">
        <f t="shared" si="2"/>
        <v>3.0799999999999983</v>
      </c>
      <c r="B51" s="71" t="str">
        <f>'[1]Takeoff Sheet'!B33</f>
        <v>40kg Cement</v>
      </c>
      <c r="C51" s="93"/>
      <c r="D51" s="71" t="str">
        <f>'[1]Takeoff Sheet'!O33</f>
        <v>Bags</v>
      </c>
      <c r="E51" s="72"/>
      <c r="F51" s="72">
        <f>E51*C50</f>
        <v>0</v>
      </c>
      <c r="G51" s="67"/>
      <c r="H51" s="67">
        <v>0</v>
      </c>
      <c r="I51" s="67"/>
      <c r="J51" s="67"/>
      <c r="K51" s="67"/>
      <c r="L51" s="67"/>
    </row>
    <row r="52" spans="1:12" ht="12.75" hidden="1" customHeight="1" outlineLevel="1">
      <c r="A52" s="88">
        <f t="shared" si="2"/>
        <v>3.0899999999999981</v>
      </c>
      <c r="B52" s="71" t="str">
        <f>'[1]Takeoff Sheet'!B34</f>
        <v>Aggregate</v>
      </c>
      <c r="C52" s="93"/>
      <c r="D52" s="71" t="str">
        <f>'[1]Takeoff Sheet'!O34</f>
        <v>m³</v>
      </c>
      <c r="E52" s="72"/>
      <c r="F52" s="72">
        <f>E52*C51</f>
        <v>0</v>
      </c>
      <c r="G52" s="67"/>
      <c r="H52" s="67">
        <v>0</v>
      </c>
      <c r="I52" s="67"/>
      <c r="J52" s="67"/>
      <c r="K52" s="67"/>
      <c r="L52" s="67"/>
    </row>
    <row r="53" spans="1:12" ht="12.75" hidden="1" customHeight="1" outlineLevel="1">
      <c r="A53" s="88">
        <f t="shared" si="2"/>
        <v>3.0999999999999979</v>
      </c>
      <c r="B53" s="71" t="str">
        <f>'[1]Takeoff Sheet'!B35</f>
        <v>Sand</v>
      </c>
      <c r="C53" s="93"/>
      <c r="D53" s="71" t="str">
        <f>'[1]Takeoff Sheet'!O35</f>
        <v>m³</v>
      </c>
      <c r="E53" s="72"/>
      <c r="F53" s="72">
        <f>E53*C52</f>
        <v>0</v>
      </c>
      <c r="G53" s="67"/>
      <c r="H53" s="67">
        <v>0</v>
      </c>
      <c r="I53" s="67"/>
      <c r="J53" s="67"/>
      <c r="K53" s="67"/>
      <c r="L53" s="67"/>
    </row>
    <row r="54" spans="1:12" ht="12.75" hidden="1" customHeight="1" outlineLevel="1">
      <c r="A54" s="80"/>
      <c r="B54" s="71"/>
      <c r="C54" s="93"/>
      <c r="D54" s="71"/>
      <c r="E54" s="72"/>
      <c r="F54" s="72"/>
      <c r="G54" s="67"/>
      <c r="H54" s="67"/>
      <c r="I54" s="67"/>
      <c r="J54" s="67"/>
      <c r="K54" s="67"/>
      <c r="L54" s="67"/>
    </row>
    <row r="55" spans="1:12" ht="12.75" customHeight="1" collapsed="1">
      <c r="A55" s="88">
        <f>'[1]Takeoff Sheet'!A39</f>
        <v>4</v>
      </c>
      <c r="B55" s="89" t="s">
        <v>152</v>
      </c>
      <c r="C55" s="93"/>
      <c r="D55" s="71"/>
      <c r="E55" s="72"/>
      <c r="F55" s="72"/>
      <c r="G55" s="91"/>
      <c r="H55" s="91"/>
      <c r="I55" s="91"/>
      <c r="J55" s="91"/>
      <c r="K55" s="91"/>
      <c r="L55" s="91"/>
    </row>
    <row r="56" spans="1:12" ht="12.75" customHeight="1" outlineLevel="1">
      <c r="A56" s="88">
        <f>'[1]Takeoff Sheet'!A40</f>
        <v>4.01</v>
      </c>
      <c r="B56" s="92" t="str">
        <f>'[1]Takeoff Sheet'!B40</f>
        <v>Strutting in excavation wall supports</v>
      </c>
      <c r="C56" s="93">
        <f t="shared" ref="C56:C119" si="3">H56*8</f>
        <v>800</v>
      </c>
      <c r="D56" s="71" t="str">
        <f>'[1]Takeoff Sheet'!O40</f>
        <v>m</v>
      </c>
      <c r="E56" s="72"/>
      <c r="F56" s="72"/>
      <c r="G56" s="91"/>
      <c r="H56" s="91">
        <v>100</v>
      </c>
      <c r="I56" s="91"/>
      <c r="J56" s="91"/>
      <c r="K56" s="91"/>
      <c r="L56" s="91"/>
    </row>
    <row r="57" spans="1:12" ht="12.75" customHeight="1">
      <c r="A57" s="88">
        <f>A56+0.01</f>
        <v>4.0199999999999996</v>
      </c>
      <c r="B57" s="71" t="str">
        <f>'[1]Takeoff Sheet'!B41</f>
        <v>50x50 Non-structural pine</v>
      </c>
      <c r="C57" s="93">
        <f t="shared" si="3"/>
        <v>137.93103448275863</v>
      </c>
      <c r="D57" s="71" t="str">
        <f>'[1]Takeoff Sheet'!O41</f>
        <v>Length(s)</v>
      </c>
      <c r="E57" s="72"/>
      <c r="F57" s="72">
        <f>E57*C57</f>
        <v>0</v>
      </c>
      <c r="G57" s="91"/>
      <c r="H57" s="91">
        <v>17.241379310344829</v>
      </c>
      <c r="I57" s="91"/>
      <c r="J57" s="91"/>
      <c r="K57" s="91"/>
      <c r="L57" s="91"/>
    </row>
    <row r="58" spans="1:12" ht="12.75" customHeight="1">
      <c r="A58" s="88">
        <f t="shared" ref="A58:A65" si="4">A57+0.01</f>
        <v>4.0299999999999994</v>
      </c>
      <c r="B58" s="92" t="str">
        <f>'[1]Takeoff Sheet'!B42</f>
        <v>Siding in excavation wall supports</v>
      </c>
      <c r="C58" s="93">
        <f t="shared" si="3"/>
        <v>320</v>
      </c>
      <c r="D58" s="71" t="str">
        <f>'[1]Takeoff Sheet'!O42</f>
        <v>m²</v>
      </c>
      <c r="E58" s="72"/>
      <c r="F58" s="72"/>
      <c r="G58" s="91"/>
      <c r="H58" s="91">
        <v>40</v>
      </c>
      <c r="I58" s="91"/>
      <c r="J58" s="91"/>
      <c r="K58" s="91"/>
      <c r="L58" s="91"/>
    </row>
    <row r="59" spans="1:12" ht="12.75" customHeight="1">
      <c r="A59" s="88">
        <f t="shared" si="4"/>
        <v>4.0399999999999991</v>
      </c>
      <c r="B59" s="71" t="str">
        <f>'[1]Takeoff Sheet'!B43</f>
        <v>20mm Formply</v>
      </c>
      <c r="C59" s="93">
        <f t="shared" si="3"/>
        <v>136</v>
      </c>
      <c r="D59" s="71" t="str">
        <f>'[1]Takeoff Sheet'!O43</f>
        <v>Sheet</v>
      </c>
      <c r="E59" s="72"/>
      <c r="F59" s="72">
        <f>E59*C59</f>
        <v>0</v>
      </c>
      <c r="G59" s="67"/>
      <c r="H59" s="67">
        <v>17</v>
      </c>
      <c r="I59" s="67"/>
      <c r="J59" s="67"/>
      <c r="K59" s="67"/>
      <c r="L59" s="67"/>
    </row>
    <row r="60" spans="1:12" ht="12.75" customHeight="1">
      <c r="A60" s="88">
        <f t="shared" si="4"/>
        <v>4.0499999999999989</v>
      </c>
      <c r="B60" s="92" t="str">
        <f>'[1]Takeoff Sheet'!B44</f>
        <v>Profiling and general support</v>
      </c>
      <c r="C60" s="93">
        <f t="shared" si="3"/>
        <v>312</v>
      </c>
      <c r="D60" s="71" t="str">
        <f>'[1]Takeoff Sheet'!O44</f>
        <v>m</v>
      </c>
      <c r="E60" s="72"/>
      <c r="F60" s="72"/>
      <c r="G60" s="91"/>
      <c r="H60" s="91">
        <v>39</v>
      </c>
      <c r="I60" s="91"/>
      <c r="J60" s="91"/>
      <c r="K60" s="91"/>
      <c r="L60" s="91"/>
    </row>
    <row r="61" spans="1:12" ht="12.75" customHeight="1">
      <c r="A61" s="88">
        <f t="shared" si="4"/>
        <v>4.0599999999999987</v>
      </c>
      <c r="B61" s="71" t="str">
        <f>'[1]Takeoff Sheet'!B45</f>
        <v>50x50 Non-structural pine</v>
      </c>
      <c r="C61" s="93">
        <f t="shared" si="3"/>
        <v>53.793103448275865</v>
      </c>
      <c r="D61" s="71" t="str">
        <f>'[1]Takeoff Sheet'!O45</f>
        <v>Length(s)</v>
      </c>
      <c r="E61" s="72"/>
      <c r="F61" s="72">
        <f>E61*C61</f>
        <v>0</v>
      </c>
      <c r="G61" s="67"/>
      <c r="H61" s="67">
        <v>6.7241379310344831</v>
      </c>
      <c r="I61" s="67"/>
      <c r="J61" s="67"/>
      <c r="K61" s="67"/>
      <c r="L61" s="67"/>
    </row>
    <row r="62" spans="1:12" ht="12.75" customHeight="1">
      <c r="A62" s="88">
        <f>A61+0.01</f>
        <v>4.0699999999999985</v>
      </c>
      <c r="B62" s="71" t="str">
        <f>'[1]Takeoff Sheet'!B46</f>
        <v>100x25 Non-structural pine</v>
      </c>
      <c r="C62" s="93">
        <f t="shared" si="3"/>
        <v>22.068965517241381</v>
      </c>
      <c r="D62" s="71" t="str">
        <f>'[1]Takeoff Sheet'!O46</f>
        <v>Length(s)</v>
      </c>
      <c r="E62" s="72"/>
      <c r="F62" s="72">
        <f>E62*C62</f>
        <v>0</v>
      </c>
      <c r="G62" s="67"/>
      <c r="H62" s="67">
        <v>2.7586206896551726</v>
      </c>
      <c r="I62" s="67"/>
      <c r="J62" s="67"/>
      <c r="K62" s="67"/>
      <c r="L62" s="67"/>
    </row>
    <row r="63" spans="1:12" ht="12.75" customHeight="1">
      <c r="A63" s="88">
        <f t="shared" si="4"/>
        <v>4.0799999999999983</v>
      </c>
      <c r="B63" s="92" t="str">
        <f>'[1]Takeoff Sheet'!B47</f>
        <v>Backfill to excavations</v>
      </c>
      <c r="C63" s="93"/>
      <c r="D63" s="71"/>
      <c r="E63" s="72"/>
      <c r="F63" s="72"/>
      <c r="G63" s="91"/>
      <c r="H63" s="91"/>
      <c r="I63" s="91"/>
      <c r="J63" s="91"/>
      <c r="K63" s="91"/>
      <c r="L63" s="91"/>
    </row>
    <row r="64" spans="1:12" ht="12.75" customHeight="1">
      <c r="A64" s="88">
        <f t="shared" si="4"/>
        <v>4.0899999999999981</v>
      </c>
      <c r="B64" s="71" t="str">
        <f>'[1]Takeoff Sheet'!B48</f>
        <v>Sand</v>
      </c>
      <c r="C64" s="93">
        <f t="shared" si="3"/>
        <v>240</v>
      </c>
      <c r="D64" s="71" t="str">
        <f>'[1]Takeoff Sheet'!O48</f>
        <v>m³</v>
      </c>
      <c r="E64" s="72"/>
      <c r="F64" s="72">
        <f>E64*C64</f>
        <v>0</v>
      </c>
      <c r="G64" s="67"/>
      <c r="H64" s="67">
        <v>30</v>
      </c>
      <c r="I64" s="67"/>
      <c r="J64" s="67"/>
      <c r="K64" s="67"/>
      <c r="L64" s="67"/>
    </row>
    <row r="65" spans="1:12" ht="12.75" customHeight="1">
      <c r="A65" s="88">
        <f t="shared" si="4"/>
        <v>4.0999999999999979</v>
      </c>
      <c r="B65" s="92" t="s">
        <v>153</v>
      </c>
      <c r="C65" s="93">
        <f t="shared" si="3"/>
        <v>168</v>
      </c>
      <c r="D65" s="71" t="s">
        <v>31</v>
      </c>
      <c r="E65" s="72"/>
      <c r="F65" s="72">
        <f>E65*C65</f>
        <v>0</v>
      </c>
      <c r="G65" s="67"/>
      <c r="H65" s="67">
        <v>21</v>
      </c>
      <c r="I65" s="67"/>
      <c r="J65" s="67"/>
      <c r="K65" s="67"/>
      <c r="L65" s="67"/>
    </row>
    <row r="66" spans="1:12" ht="12.75" customHeight="1">
      <c r="A66" s="80"/>
      <c r="B66" s="71"/>
      <c r="C66" s="93"/>
      <c r="D66" s="71"/>
      <c r="E66" s="72"/>
      <c r="F66" s="72"/>
      <c r="G66" s="67"/>
      <c r="H66" s="67"/>
      <c r="I66" s="67"/>
      <c r="J66" s="67"/>
      <c r="K66" s="67"/>
      <c r="L66" s="67"/>
    </row>
    <row r="67" spans="1:12" ht="12.75" customHeight="1">
      <c r="A67" s="88">
        <v>5</v>
      </c>
      <c r="B67" s="89" t="s">
        <v>154</v>
      </c>
      <c r="C67" s="93"/>
      <c r="D67" s="71"/>
      <c r="E67" s="72"/>
      <c r="F67" s="72"/>
      <c r="G67" s="67"/>
      <c r="H67" s="67"/>
      <c r="I67" s="67"/>
      <c r="J67" s="67"/>
      <c r="K67" s="67"/>
      <c r="L67" s="67"/>
    </row>
    <row r="68" spans="1:12" ht="12.75" customHeight="1">
      <c r="A68" s="88">
        <f>'[1]Takeoff Sheet'!A53</f>
        <v>5.01</v>
      </c>
      <c r="B68" s="92" t="str">
        <f>'[1]Takeoff Sheet'!B53</f>
        <v>25MPa Conc. in C1/P1</v>
      </c>
      <c r="C68" s="93">
        <f t="shared" si="3"/>
        <v>16</v>
      </c>
      <c r="D68" s="92" t="str">
        <f>'[1]Takeoff Sheet'!O53</f>
        <v>m³</v>
      </c>
      <c r="E68" s="72"/>
      <c r="F68" s="72"/>
      <c r="G68" s="91"/>
      <c r="H68" s="91">
        <v>2</v>
      </c>
      <c r="I68" s="91"/>
      <c r="J68" s="91"/>
      <c r="K68" s="91"/>
      <c r="L68" s="91"/>
    </row>
    <row r="69" spans="1:12" ht="12.75" customHeight="1">
      <c r="A69" s="80"/>
      <c r="B69" s="71" t="str">
        <f>'[1]Takeoff Sheet'!B54</f>
        <v>40kg Cement</v>
      </c>
      <c r="C69" s="93">
        <f t="shared" si="3"/>
        <v>160</v>
      </c>
      <c r="D69" s="71" t="str">
        <f>'[1]Takeoff Sheet'!O54</f>
        <v>Bags</v>
      </c>
      <c r="E69" s="72"/>
      <c r="F69" s="72">
        <f>E69*C69</f>
        <v>0</v>
      </c>
      <c r="G69" s="67"/>
      <c r="H69" s="67">
        <v>20</v>
      </c>
      <c r="I69" s="67"/>
      <c r="J69" s="67"/>
      <c r="K69" s="67"/>
      <c r="L69" s="67"/>
    </row>
    <row r="70" spans="1:12" ht="12.75" customHeight="1">
      <c r="A70" s="80"/>
      <c r="B70" s="71" t="str">
        <f>'[1]Takeoff Sheet'!B55</f>
        <v>Aggregate</v>
      </c>
      <c r="C70" s="93">
        <f t="shared" si="3"/>
        <v>8</v>
      </c>
      <c r="D70" s="71" t="str">
        <f>'[1]Takeoff Sheet'!O55</f>
        <v>m³</v>
      </c>
      <c r="E70" s="72"/>
      <c r="F70" s="72">
        <f>E70*C70</f>
        <v>0</v>
      </c>
      <c r="G70" s="67"/>
      <c r="H70" s="67">
        <v>1</v>
      </c>
      <c r="I70" s="67"/>
      <c r="J70" s="67"/>
      <c r="K70" s="67"/>
      <c r="L70" s="67"/>
    </row>
    <row r="71" spans="1:12" ht="12.75" customHeight="1">
      <c r="A71" s="80"/>
      <c r="B71" s="71" t="str">
        <f>'[1]Takeoff Sheet'!B56</f>
        <v>Sand</v>
      </c>
      <c r="C71" s="93">
        <f t="shared" si="3"/>
        <v>8</v>
      </c>
      <c r="D71" s="71" t="str">
        <f>'[1]Takeoff Sheet'!O56</f>
        <v>m³</v>
      </c>
      <c r="E71" s="72"/>
      <c r="F71" s="72">
        <f>E71*C71</f>
        <v>0</v>
      </c>
      <c r="G71" s="67"/>
      <c r="H71" s="67">
        <v>1</v>
      </c>
      <c r="I71" s="67"/>
      <c r="J71" s="67"/>
      <c r="K71" s="67"/>
      <c r="L71" s="67"/>
    </row>
    <row r="72" spans="1:12" ht="12.75" customHeight="1">
      <c r="A72" s="88">
        <f>'[1]Takeoff Sheet'!A57</f>
        <v>5.0199999999999996</v>
      </c>
      <c r="B72" s="92" t="str">
        <f>'[1]Takeoff Sheet'!B57</f>
        <v>25MPa Conc. In SF1</v>
      </c>
      <c r="C72" s="93">
        <f t="shared" si="3"/>
        <v>136</v>
      </c>
      <c r="D72" s="71" t="str">
        <f>'[1]Takeoff Sheet'!O57</f>
        <v>m³</v>
      </c>
      <c r="E72" s="72"/>
      <c r="F72" s="72"/>
      <c r="G72" s="91"/>
      <c r="H72" s="91">
        <v>17</v>
      </c>
      <c r="I72" s="91"/>
      <c r="J72" s="91"/>
      <c r="K72" s="91"/>
      <c r="L72" s="91"/>
    </row>
    <row r="73" spans="1:12" ht="12.75" customHeight="1">
      <c r="A73" s="80"/>
      <c r="B73" s="71" t="str">
        <f>'[1]Takeoff Sheet'!B58</f>
        <v>40kg Cement</v>
      </c>
      <c r="C73" s="93">
        <f t="shared" si="3"/>
        <v>1088</v>
      </c>
      <c r="D73" s="71" t="str">
        <f>'[1]Takeoff Sheet'!O58</f>
        <v>Bags</v>
      </c>
      <c r="E73" s="72"/>
      <c r="F73" s="72">
        <f>E73*C73</f>
        <v>0</v>
      </c>
      <c r="G73" s="67"/>
      <c r="H73" s="67">
        <v>136</v>
      </c>
      <c r="I73" s="67"/>
      <c r="J73" s="67"/>
      <c r="K73" s="67"/>
      <c r="L73" s="67"/>
    </row>
    <row r="74" spans="1:12" ht="12.75" customHeight="1">
      <c r="A74" s="80"/>
      <c r="B74" s="71" t="str">
        <f>'[1]Takeoff Sheet'!B59</f>
        <v>Aggregate</v>
      </c>
      <c r="C74" s="93">
        <f t="shared" si="3"/>
        <v>72.533333333333331</v>
      </c>
      <c r="D74" s="71" t="str">
        <f>'[1]Takeoff Sheet'!O59</f>
        <v>m³</v>
      </c>
      <c r="E74" s="72"/>
      <c r="F74" s="72">
        <f>E74*C74</f>
        <v>0</v>
      </c>
      <c r="G74" s="67"/>
      <c r="H74" s="67">
        <v>9.0666666666666664</v>
      </c>
      <c r="I74" s="67"/>
      <c r="J74" s="67"/>
      <c r="K74" s="67"/>
      <c r="L74" s="67"/>
    </row>
    <row r="75" spans="1:12" ht="12.75" customHeight="1">
      <c r="A75" s="80"/>
      <c r="B75" s="71" t="str">
        <f>'[1]Takeoff Sheet'!B60</f>
        <v>Sand</v>
      </c>
      <c r="C75" s="93">
        <f t="shared" si="3"/>
        <v>48.355555555555554</v>
      </c>
      <c r="D75" s="71" t="str">
        <f>'[1]Takeoff Sheet'!O60</f>
        <v>m³</v>
      </c>
      <c r="E75" s="72"/>
      <c r="F75" s="72">
        <f>E75*C75</f>
        <v>0</v>
      </c>
      <c r="G75" s="91"/>
      <c r="H75" s="91">
        <v>6.0444444444444443</v>
      </c>
      <c r="I75" s="91"/>
      <c r="J75" s="91"/>
      <c r="K75" s="91"/>
      <c r="L75" s="91"/>
    </row>
    <row r="76" spans="1:12" ht="12.75" customHeight="1">
      <c r="A76" s="88">
        <f>'[1]Takeoff Sheet'!A61</f>
        <v>5.03</v>
      </c>
      <c r="B76" s="88" t="str">
        <f>'[1]Takeoff Sheet'!B61</f>
        <v>25MPa Conc. In SF2</v>
      </c>
      <c r="C76" s="93">
        <f t="shared" si="3"/>
        <v>0.85680000000000012</v>
      </c>
      <c r="D76" s="92" t="str">
        <f>'[1]Takeoff Sheet'!O61</f>
        <v>m³</v>
      </c>
      <c r="E76" s="72"/>
      <c r="F76" s="72"/>
      <c r="G76" s="91"/>
      <c r="H76" s="91">
        <v>0.10710000000000001</v>
      </c>
      <c r="I76" s="91"/>
      <c r="J76" s="91"/>
      <c r="K76" s="91"/>
      <c r="L76" s="91"/>
    </row>
    <row r="77" spans="1:12" ht="12.75" customHeight="1">
      <c r="A77" s="80"/>
      <c r="B77" s="71" t="str">
        <f>B73</f>
        <v>40kg Cement</v>
      </c>
      <c r="C77" s="93">
        <f t="shared" si="3"/>
        <v>6.8544000000000009</v>
      </c>
      <c r="D77" s="71" t="str">
        <f>'[1]Takeoff Sheet'!O62</f>
        <v>Bags</v>
      </c>
      <c r="E77" s="72"/>
      <c r="F77" s="72">
        <f>E77*C77</f>
        <v>0</v>
      </c>
      <c r="G77" s="91"/>
      <c r="H77" s="91">
        <v>0.85680000000000012</v>
      </c>
      <c r="I77" s="91"/>
      <c r="J77" s="91"/>
      <c r="K77" s="91"/>
      <c r="L77" s="91"/>
    </row>
    <row r="78" spans="1:12" ht="12.75" customHeight="1">
      <c r="A78" s="80"/>
      <c r="B78" s="71" t="str">
        <f>B74</f>
        <v>Aggregate</v>
      </c>
      <c r="C78" s="93">
        <f t="shared" si="3"/>
        <v>0.73222617600000006</v>
      </c>
      <c r="D78" s="71" t="str">
        <f>'[1]Takeoff Sheet'!O63</f>
        <v>m³</v>
      </c>
      <c r="E78" s="72"/>
      <c r="F78" s="72">
        <f>E78*C78</f>
        <v>0</v>
      </c>
      <c r="G78" s="91"/>
      <c r="H78" s="91">
        <v>9.1528272000000008E-2</v>
      </c>
      <c r="I78" s="91"/>
      <c r="J78" s="91"/>
      <c r="K78" s="91"/>
      <c r="L78" s="91"/>
    </row>
    <row r="79" spans="1:12" ht="12.75" customHeight="1">
      <c r="A79" s="80"/>
      <c r="B79" s="71" t="str">
        <f>B75</f>
        <v>Sand</v>
      </c>
      <c r="C79" s="93">
        <f t="shared" si="3"/>
        <v>0.65339999999999998</v>
      </c>
      <c r="D79" s="71" t="str">
        <f>'[1]Takeoff Sheet'!O64</f>
        <v>m³</v>
      </c>
      <c r="E79" s="72"/>
      <c r="F79" s="72">
        <f>E79*C79</f>
        <v>0</v>
      </c>
      <c r="G79" s="91"/>
      <c r="H79" s="91">
        <v>8.1674999999999998E-2</v>
      </c>
      <c r="I79" s="91"/>
      <c r="J79" s="91"/>
      <c r="K79" s="91"/>
      <c r="L79" s="91"/>
    </row>
    <row r="80" spans="1:12" ht="12.75" customHeight="1">
      <c r="A80" s="88">
        <f>'[1]Takeoff Sheet'!A65</f>
        <v>5.04</v>
      </c>
      <c r="B80" s="92" t="str">
        <f>'[1]Takeoff Sheet'!B65</f>
        <v>25MPa Conc. in SF3</v>
      </c>
      <c r="C80" s="93">
        <f t="shared" si="3"/>
        <v>8.6399999999999988</v>
      </c>
      <c r="D80" s="92" t="str">
        <f>'[1]Takeoff Sheet'!O65</f>
        <v>m³</v>
      </c>
      <c r="E80" s="72"/>
      <c r="F80" s="72"/>
      <c r="G80" s="91"/>
      <c r="H80" s="91">
        <v>1.0799999999999998</v>
      </c>
      <c r="I80" s="91"/>
      <c r="J80" s="91"/>
      <c r="K80" s="91"/>
      <c r="L80" s="91"/>
    </row>
    <row r="81" spans="1:12" ht="12.75" customHeight="1">
      <c r="A81" s="80"/>
      <c r="B81" s="71" t="str">
        <f>'[1]Takeoff Sheet'!B66</f>
        <v>40kg Cement</v>
      </c>
      <c r="C81" s="93">
        <f t="shared" si="3"/>
        <v>72</v>
      </c>
      <c r="D81" s="71" t="str">
        <f>'[1]Takeoff Sheet'!O66</f>
        <v>Bags</v>
      </c>
      <c r="E81" s="72"/>
      <c r="F81" s="72">
        <f>E81*C81</f>
        <v>0</v>
      </c>
      <c r="G81" s="67"/>
      <c r="H81" s="67">
        <v>9</v>
      </c>
      <c r="I81" s="67"/>
      <c r="J81" s="67"/>
      <c r="K81" s="67"/>
      <c r="L81" s="67"/>
    </row>
    <row r="82" spans="1:12" ht="12.75" customHeight="1">
      <c r="A82" s="80"/>
      <c r="B82" s="71" t="str">
        <f>'[1]Takeoff Sheet'!B67</f>
        <v>Aggregate</v>
      </c>
      <c r="C82" s="93">
        <f t="shared" si="3"/>
        <v>6.4</v>
      </c>
      <c r="D82" s="71" t="str">
        <f>'[1]Takeoff Sheet'!O67</f>
        <v>m³</v>
      </c>
      <c r="E82" s="72"/>
      <c r="F82" s="72">
        <f>E82*C82</f>
        <v>0</v>
      </c>
      <c r="G82" s="91"/>
      <c r="H82" s="91">
        <v>0.8</v>
      </c>
      <c r="I82" s="91"/>
      <c r="J82" s="91"/>
      <c r="K82" s="91"/>
      <c r="L82" s="91"/>
    </row>
    <row r="83" spans="1:12" ht="12.75" customHeight="1">
      <c r="A83" s="80"/>
      <c r="B83" s="71" t="str">
        <f>'[1]Takeoff Sheet'!B68</f>
        <v>Sand</v>
      </c>
      <c r="C83" s="93">
        <f t="shared" si="3"/>
        <v>3.2</v>
      </c>
      <c r="D83" s="71" t="str">
        <f>'[1]Takeoff Sheet'!O68</f>
        <v>m³</v>
      </c>
      <c r="E83" s="72"/>
      <c r="F83" s="72">
        <f>E83*C83</f>
        <v>0</v>
      </c>
      <c r="G83" s="67"/>
      <c r="H83" s="67">
        <v>0.4</v>
      </c>
      <c r="I83" s="67"/>
      <c r="J83" s="67"/>
      <c r="K83" s="67"/>
      <c r="L83" s="67"/>
    </row>
    <row r="84" spans="1:12" ht="12.75" customHeight="1">
      <c r="A84" s="88">
        <f>'[1]Takeoff Sheet'!A69</f>
        <v>5.05</v>
      </c>
      <c r="B84" s="92" t="str">
        <f>'[1]Takeoff Sheet'!B69</f>
        <v>25MPa Conc. In Floor Slab</v>
      </c>
      <c r="C84" s="93">
        <f t="shared" si="3"/>
        <v>119.80800000000001</v>
      </c>
      <c r="D84" s="89" t="str">
        <f>'[1]Takeoff Sheet'!O69</f>
        <v>m³</v>
      </c>
      <c r="E84" s="72"/>
      <c r="F84" s="72"/>
      <c r="G84" s="67"/>
      <c r="H84" s="67">
        <v>14.976000000000001</v>
      </c>
      <c r="I84" s="67"/>
      <c r="J84" s="67"/>
      <c r="K84" s="67"/>
      <c r="L84" s="67"/>
    </row>
    <row r="85" spans="1:12" ht="12.75" customHeight="1">
      <c r="A85" s="80"/>
      <c r="B85" s="71" t="str">
        <f>'[1]Takeoff Sheet'!B70</f>
        <v>40kg Cement</v>
      </c>
      <c r="C85" s="93">
        <f t="shared" si="3"/>
        <v>958.46400000000006</v>
      </c>
      <c r="D85" s="71" t="str">
        <f>'[1]Takeoff Sheet'!O70</f>
        <v>Bags</v>
      </c>
      <c r="E85" s="72"/>
      <c r="F85" s="72">
        <f>E85*C85</f>
        <v>0</v>
      </c>
      <c r="G85" s="67"/>
      <c r="H85" s="67">
        <v>119.80800000000001</v>
      </c>
      <c r="I85" s="67"/>
      <c r="J85" s="67"/>
      <c r="K85" s="67"/>
      <c r="L85" s="67"/>
    </row>
    <row r="86" spans="1:12" ht="12.75" customHeight="1">
      <c r="A86" s="80"/>
      <c r="B86" s="71" t="str">
        <f>'[1]Takeoff Sheet'!B71</f>
        <v>Aggregate</v>
      </c>
      <c r="C86" s="93">
        <f t="shared" si="3"/>
        <v>85.155555555555551</v>
      </c>
      <c r="D86" s="71" t="str">
        <f>'[1]Takeoff Sheet'!O71</f>
        <v>m³</v>
      </c>
      <c r="E86" s="72"/>
      <c r="F86" s="72">
        <f>E86*C86</f>
        <v>0</v>
      </c>
      <c r="G86" s="67"/>
      <c r="H86" s="67">
        <v>10.644444444444444</v>
      </c>
      <c r="I86" s="67"/>
      <c r="J86" s="67"/>
      <c r="K86" s="67"/>
      <c r="L86" s="67"/>
    </row>
    <row r="87" spans="1:12" ht="12.75" customHeight="1">
      <c r="A87" s="80"/>
      <c r="B87" s="71" t="str">
        <f>'[1]Takeoff Sheet'!B72</f>
        <v>Sand</v>
      </c>
      <c r="C87" s="93">
        <f t="shared" si="3"/>
        <v>42.666666666666664</v>
      </c>
      <c r="D87" s="71" t="str">
        <f>'[1]Takeoff Sheet'!O72</f>
        <v>m³</v>
      </c>
      <c r="E87" s="72"/>
      <c r="F87" s="72">
        <f>E87*C87</f>
        <v>0</v>
      </c>
      <c r="G87" s="67"/>
      <c r="H87" s="67">
        <v>5.333333333333333</v>
      </c>
      <c r="I87" s="67"/>
      <c r="J87" s="67"/>
      <c r="K87" s="67"/>
      <c r="L87" s="67"/>
    </row>
    <row r="88" spans="1:12" ht="12.75" customHeight="1">
      <c r="A88" s="80"/>
      <c r="B88" s="71"/>
      <c r="C88" s="93"/>
      <c r="D88" s="71"/>
      <c r="E88" s="72"/>
      <c r="F88" s="72"/>
      <c r="G88" s="67"/>
      <c r="H88" s="67"/>
      <c r="I88" s="67"/>
      <c r="J88" s="67"/>
      <c r="K88" s="67"/>
      <c r="L88" s="67"/>
    </row>
    <row r="89" spans="1:12" ht="12.75" customHeight="1">
      <c r="A89" s="88">
        <f>'[1]Takeoff Sheet'!A73</f>
        <v>5.0599999999999996</v>
      </c>
      <c r="B89" s="92" t="str">
        <f>'[1]Takeoff Sheet'!B73</f>
        <v>Cement-sand plaster in rendered brickwalls</v>
      </c>
      <c r="C89" s="93">
        <f t="shared" si="3"/>
        <v>17.920000000000002</v>
      </c>
      <c r="D89" s="89" t="str">
        <f>'[1]Takeoff Sheet'!O73</f>
        <v>m²</v>
      </c>
      <c r="E89" s="72"/>
      <c r="F89" s="72"/>
      <c r="G89" s="67"/>
      <c r="H89" s="67">
        <v>2.2400000000000002</v>
      </c>
      <c r="I89" s="67"/>
      <c r="J89" s="67"/>
      <c r="K89" s="67"/>
      <c r="L89" s="67"/>
    </row>
    <row r="90" spans="1:12" ht="12.75" customHeight="1">
      <c r="A90" s="80"/>
      <c r="B90" s="71" t="str">
        <f>B85</f>
        <v>40kg Cement</v>
      </c>
      <c r="C90" s="93">
        <f t="shared" si="3"/>
        <v>157.69600000000003</v>
      </c>
      <c r="D90" s="71" t="str">
        <f>'[1]Takeoff Sheet'!O74</f>
        <v>Bags</v>
      </c>
      <c r="E90" s="72"/>
      <c r="F90" s="72">
        <f>E90*C90</f>
        <v>0</v>
      </c>
      <c r="G90" s="67"/>
      <c r="H90" s="67">
        <v>19.712000000000003</v>
      </c>
      <c r="I90" s="67"/>
      <c r="J90" s="67"/>
      <c r="K90" s="67"/>
      <c r="L90" s="67"/>
    </row>
    <row r="91" spans="1:12" ht="12.75" customHeight="1">
      <c r="A91" s="80"/>
      <c r="B91" s="71" t="str">
        <f>B87</f>
        <v>Sand</v>
      </c>
      <c r="C91" s="93">
        <f t="shared" si="3"/>
        <v>6.16</v>
      </c>
      <c r="D91" s="71" t="str">
        <f>'[1]Takeoff Sheet'!O75</f>
        <v>m³</v>
      </c>
      <c r="E91" s="72"/>
      <c r="F91" s="72">
        <f>E91*C91</f>
        <v>0</v>
      </c>
      <c r="G91" s="67"/>
      <c r="H91" s="67">
        <v>0.77</v>
      </c>
      <c r="I91" s="67"/>
      <c r="J91" s="67"/>
      <c r="K91" s="67"/>
      <c r="L91" s="67"/>
    </row>
    <row r="92" spans="1:12" ht="12.75" customHeight="1">
      <c r="A92" s="80"/>
      <c r="B92" s="71"/>
      <c r="C92" s="93"/>
      <c r="D92" s="71"/>
      <c r="E92" s="72"/>
      <c r="F92" s="72"/>
      <c r="G92" s="67"/>
      <c r="H92" s="67"/>
      <c r="I92" s="67"/>
      <c r="J92" s="67"/>
      <c r="K92" s="67"/>
      <c r="L92" s="67"/>
    </row>
    <row r="93" spans="1:12" ht="12.75" customHeight="1">
      <c r="A93" s="88">
        <f>'[1]Takeoff Sheet'!A76</f>
        <v>5.07</v>
      </c>
      <c r="B93" s="92" t="str">
        <f>'[1]Takeoff Sheet'!B76</f>
        <v>Damp-proofing membrane</v>
      </c>
      <c r="C93" s="93"/>
      <c r="D93" s="71"/>
      <c r="E93" s="72"/>
      <c r="F93" s="72"/>
      <c r="G93" s="91"/>
      <c r="H93" s="91"/>
      <c r="I93" s="91"/>
      <c r="J93" s="91"/>
      <c r="K93" s="91"/>
      <c r="L93" s="91"/>
    </row>
    <row r="94" spans="1:12" ht="12.75" customHeight="1">
      <c r="A94" s="80"/>
      <c r="B94" s="71" t="str">
        <f>'[1]Takeoff Sheet'!B77</f>
        <v>Gauge 75 Fortecon Sheet or equivalent 20m/ROLL</v>
      </c>
      <c r="C94" s="93">
        <f t="shared" si="3"/>
        <v>80</v>
      </c>
      <c r="D94" s="92" t="str">
        <f>'[1]Takeoff Sheet'!O77</f>
        <v>Rolls</v>
      </c>
      <c r="E94" s="72"/>
      <c r="F94" s="72">
        <f>E94*C94</f>
        <v>0</v>
      </c>
      <c r="G94" s="91"/>
      <c r="H94" s="91">
        <v>10</v>
      </c>
      <c r="I94" s="91"/>
      <c r="J94" s="91"/>
      <c r="K94" s="91"/>
      <c r="L94" s="91"/>
    </row>
    <row r="95" spans="1:12" ht="12.75" customHeight="1">
      <c r="A95" s="80"/>
      <c r="B95" s="71" t="str">
        <f>'[1]Takeoff Sheet'!B78</f>
        <v>Polyethene</v>
      </c>
      <c r="C95" s="93">
        <f t="shared" si="3"/>
        <v>32</v>
      </c>
      <c r="D95" s="71" t="str">
        <f>'[1]Takeoff Sheet'!O78</f>
        <v>Rolls</v>
      </c>
      <c r="E95" s="72"/>
      <c r="F95" s="72">
        <f>E95*C95</f>
        <v>0</v>
      </c>
      <c r="G95" s="91"/>
      <c r="H95" s="91">
        <v>4</v>
      </c>
      <c r="I95" s="91"/>
      <c r="J95" s="91"/>
      <c r="K95" s="91"/>
      <c r="L95" s="91"/>
    </row>
    <row r="96" spans="1:12" ht="12.75" customHeight="1">
      <c r="A96" s="80"/>
      <c r="B96" s="71"/>
      <c r="C96" s="93"/>
      <c r="D96" s="71"/>
      <c r="E96" s="72"/>
      <c r="F96" s="72"/>
      <c r="G96" s="91"/>
      <c r="H96" s="91"/>
      <c r="I96" s="91"/>
      <c r="J96" s="91"/>
      <c r="K96" s="91"/>
      <c r="L96" s="91"/>
    </row>
    <row r="97" spans="1:12" ht="12.75" customHeight="1">
      <c r="A97" s="88">
        <f>'[1]Takeoff Sheet'!A79</f>
        <v>5.08</v>
      </c>
      <c r="B97" s="92" t="str">
        <f>'[1]Takeoff Sheet'!B79</f>
        <v>25MPa Con. In Base and Floor of Tank Stand</v>
      </c>
      <c r="C97" s="93">
        <f t="shared" si="3"/>
        <v>10.559999999999999</v>
      </c>
      <c r="D97" s="92" t="str">
        <f>'[1]Takeoff Sheet'!O79</f>
        <v>m³</v>
      </c>
      <c r="E97" s="72"/>
      <c r="F97" s="72"/>
      <c r="G97" s="91"/>
      <c r="H97" s="91">
        <v>1.3199999999999998</v>
      </c>
      <c r="I97" s="91"/>
      <c r="J97" s="91"/>
      <c r="K97" s="91"/>
      <c r="L97" s="91"/>
    </row>
    <row r="98" spans="1:12" ht="12.75" customHeight="1">
      <c r="A98" s="80"/>
      <c r="B98" s="71" t="str">
        <f>B85</f>
        <v>40kg Cement</v>
      </c>
      <c r="C98" s="93">
        <f t="shared" si="3"/>
        <v>92.927999999999983</v>
      </c>
      <c r="D98" s="71" t="str">
        <f>'[1]Takeoff Sheet'!O80</f>
        <v>Bags</v>
      </c>
      <c r="E98" s="72"/>
      <c r="F98" s="72">
        <f>E98*C98</f>
        <v>0</v>
      </c>
      <c r="G98" s="91"/>
      <c r="H98" s="91">
        <v>11.615999999999998</v>
      </c>
      <c r="I98" s="91"/>
      <c r="J98" s="91"/>
      <c r="K98" s="91"/>
      <c r="L98" s="91"/>
    </row>
    <row r="99" spans="1:12" ht="12.75" customHeight="1">
      <c r="A99" s="80"/>
      <c r="B99" s="71" t="str">
        <f>B82</f>
        <v>Aggregate</v>
      </c>
      <c r="C99" s="93">
        <f t="shared" si="3"/>
        <v>4.0679231999999992</v>
      </c>
      <c r="D99" s="71" t="str">
        <f>'[1]Takeoff Sheet'!O81</f>
        <v>m³</v>
      </c>
      <c r="E99" s="72"/>
      <c r="F99" s="72">
        <f>E99*C99</f>
        <v>0</v>
      </c>
      <c r="G99" s="91"/>
      <c r="H99" s="91">
        <v>0.5084903999999999</v>
      </c>
      <c r="I99" s="91"/>
      <c r="J99" s="91"/>
      <c r="K99" s="91"/>
      <c r="L99" s="91"/>
    </row>
    <row r="100" spans="1:12" ht="12.75" customHeight="1">
      <c r="A100" s="80"/>
      <c r="B100" s="71" t="str">
        <f>B83</f>
        <v>Sand</v>
      </c>
      <c r="C100" s="93">
        <f t="shared" si="3"/>
        <v>3.63</v>
      </c>
      <c r="D100" s="71" t="str">
        <f>'[1]Takeoff Sheet'!O82</f>
        <v>m³</v>
      </c>
      <c r="E100" s="72"/>
      <c r="F100" s="72">
        <f>E100*C100</f>
        <v>0</v>
      </c>
      <c r="G100" s="91"/>
      <c r="H100" s="91">
        <v>0.45374999999999999</v>
      </c>
      <c r="I100" s="91"/>
      <c r="J100" s="91"/>
      <c r="K100" s="91"/>
      <c r="L100" s="91"/>
    </row>
    <row r="101" spans="1:12" ht="12.75" customHeight="1">
      <c r="A101" s="80"/>
      <c r="B101" s="71"/>
      <c r="C101" s="93"/>
      <c r="D101" s="71"/>
      <c r="E101" s="72"/>
      <c r="F101" s="72"/>
      <c r="G101" s="91"/>
      <c r="H101" s="91"/>
      <c r="I101" s="91"/>
      <c r="J101" s="91"/>
      <c r="K101" s="91"/>
      <c r="L101" s="91"/>
    </row>
    <row r="102" spans="1:12" ht="12.75" customHeight="1">
      <c r="A102" s="95">
        <f>'[1]Takeoff Sheet'!A84</f>
        <v>6</v>
      </c>
      <c r="B102" s="95" t="str">
        <f>'[1]Takeoff Sheet'!B84</f>
        <v>STEELWORKS</v>
      </c>
      <c r="C102" s="93"/>
      <c r="D102" s="71"/>
      <c r="E102" s="72"/>
      <c r="F102" s="72"/>
      <c r="G102" s="91"/>
      <c r="H102" s="91"/>
      <c r="I102" s="91"/>
      <c r="J102" s="91"/>
      <c r="K102" s="91"/>
      <c r="L102" s="91"/>
    </row>
    <row r="103" spans="1:12" ht="12.75" customHeight="1">
      <c r="A103" s="80">
        <f>'[1]Takeoff Sheet'!A85</f>
        <v>6.01</v>
      </c>
      <c r="B103" s="80" t="s">
        <v>155</v>
      </c>
      <c r="C103" s="93">
        <f t="shared" si="3"/>
        <v>15566.699999999999</v>
      </c>
      <c r="D103" s="71" t="str">
        <f>'[1]Takeoff Sheet'!O85</f>
        <v>m</v>
      </c>
      <c r="E103" s="72"/>
      <c r="F103" s="72"/>
      <c r="G103" s="91"/>
      <c r="H103" s="91">
        <v>1945.8374999999999</v>
      </c>
      <c r="I103" s="91"/>
      <c r="J103" s="91"/>
      <c r="K103" s="91"/>
      <c r="L103" s="91"/>
    </row>
    <row r="104" spans="1:12" ht="12.75" customHeight="1">
      <c r="A104" s="80"/>
      <c r="B104" s="80" t="str">
        <f>B103</f>
        <v>ØD12mm reinforcing in 25MPa concrete</v>
      </c>
      <c r="C104" s="93">
        <f t="shared" si="3"/>
        <v>2608</v>
      </c>
      <c r="D104" s="71" t="s">
        <v>8</v>
      </c>
      <c r="E104" s="72"/>
      <c r="F104" s="72">
        <f>C104*E104</f>
        <v>0</v>
      </c>
      <c r="G104" s="91"/>
      <c r="H104" s="91">
        <v>326</v>
      </c>
      <c r="I104" s="91"/>
      <c r="J104" s="91"/>
      <c r="K104" s="91"/>
      <c r="L104" s="91"/>
    </row>
    <row r="105" spans="1:12" ht="12.75" customHeight="1">
      <c r="A105" s="80"/>
      <c r="B105" s="80"/>
      <c r="C105" s="93"/>
      <c r="D105" s="71"/>
      <c r="E105" s="72"/>
      <c r="F105" s="72"/>
      <c r="G105" s="91"/>
      <c r="H105" s="91"/>
      <c r="I105" s="91"/>
      <c r="J105" s="91"/>
      <c r="K105" s="91"/>
      <c r="L105" s="91"/>
    </row>
    <row r="106" spans="1:12" ht="12.75" customHeight="1">
      <c r="A106" s="80">
        <v>6.02</v>
      </c>
      <c r="B106" s="80" t="s">
        <v>156</v>
      </c>
      <c r="C106" s="93">
        <f t="shared" si="3"/>
        <v>11655.771428571428</v>
      </c>
      <c r="D106" s="71" t="str">
        <f>'[1]Takeoff Sheet'!O109</f>
        <v>m</v>
      </c>
      <c r="E106" s="72"/>
      <c r="F106" s="72"/>
      <c r="G106" s="91"/>
      <c r="H106" s="91">
        <v>1456.9714285714285</v>
      </c>
      <c r="I106" s="91"/>
      <c r="J106" s="91"/>
      <c r="K106" s="91"/>
      <c r="L106" s="91"/>
    </row>
    <row r="107" spans="1:12" ht="12.75" customHeight="1">
      <c r="A107" s="80"/>
      <c r="B107" s="80" t="str">
        <f>B106</f>
        <v xml:space="preserve">Ø10mm Stir up in 25MPa concrete </v>
      </c>
      <c r="C107" s="93">
        <f t="shared" si="3"/>
        <v>1952</v>
      </c>
      <c r="D107" s="71" t="str">
        <f>'[1]Takeoff Sheet'!O107</f>
        <v>Length(s)</v>
      </c>
      <c r="E107" s="72"/>
      <c r="F107" s="72">
        <f>C107*E107</f>
        <v>0</v>
      </c>
      <c r="G107" s="91"/>
      <c r="H107" s="91">
        <v>244</v>
      </c>
      <c r="I107" s="91"/>
      <c r="J107" s="91"/>
      <c r="K107" s="91"/>
      <c r="L107" s="91"/>
    </row>
    <row r="108" spans="1:12" ht="12.75" customHeight="1">
      <c r="A108" s="80"/>
      <c r="B108" s="80"/>
      <c r="C108" s="93"/>
      <c r="D108" s="71"/>
      <c r="E108" s="72"/>
      <c r="F108" s="72"/>
      <c r="G108" s="91"/>
      <c r="H108" s="91"/>
      <c r="I108" s="91"/>
      <c r="J108" s="91"/>
      <c r="K108" s="91"/>
      <c r="L108" s="91"/>
    </row>
    <row r="109" spans="1:12" ht="12.75" customHeight="1">
      <c r="A109" s="80">
        <f>'[1]Takeoff Sheet'!A115</f>
        <v>6.03</v>
      </c>
      <c r="B109" s="80" t="str">
        <f>'[1]Takeoff Sheet'!B115</f>
        <v>Tie wire</v>
      </c>
      <c r="C109" s="93">
        <f t="shared" si="3"/>
        <v>200</v>
      </c>
      <c r="D109" s="71" t="str">
        <f>'[1]Takeoff Sheet'!O115</f>
        <v>Kg</v>
      </c>
      <c r="E109" s="72"/>
      <c r="F109" s="72">
        <f>C109*E109</f>
        <v>0</v>
      </c>
      <c r="G109" s="91"/>
      <c r="H109" s="91">
        <v>25</v>
      </c>
      <c r="I109" s="91"/>
      <c r="J109" s="91"/>
      <c r="K109" s="91"/>
      <c r="L109" s="91"/>
    </row>
    <row r="110" spans="1:12" ht="12.75" customHeight="1">
      <c r="A110" s="80">
        <f>'[1]Takeoff Sheet'!A118</f>
        <v>6.04</v>
      </c>
      <c r="B110" s="80" t="str">
        <f>'[1]Takeoff Sheet'!B118</f>
        <v>WIRE MESH SL 72 ‐ 4.65mtr x 2.4mtr/sht</v>
      </c>
      <c r="C110" s="93">
        <f t="shared" si="3"/>
        <v>104</v>
      </c>
      <c r="D110" s="71" t="s">
        <v>157</v>
      </c>
      <c r="E110" s="72"/>
      <c r="F110" s="72">
        <f>C110*E110</f>
        <v>0</v>
      </c>
      <c r="G110" s="91"/>
      <c r="H110" s="91">
        <v>13</v>
      </c>
      <c r="I110" s="91"/>
      <c r="J110" s="91"/>
      <c r="K110" s="91"/>
      <c r="L110" s="91"/>
    </row>
    <row r="111" spans="1:12" ht="12.75" customHeight="1">
      <c r="A111" s="80">
        <f>'[1]Takeoff Sheet'!A121</f>
        <v>6.05</v>
      </c>
      <c r="B111" s="80" t="str">
        <f>'[1]Takeoff Sheet'!B121</f>
        <v>150mm Dia. H5 Treated Pine post</v>
      </c>
      <c r="C111" s="93">
        <f t="shared" si="3"/>
        <v>42.482758620689651</v>
      </c>
      <c r="D111" s="71" t="s">
        <v>8</v>
      </c>
      <c r="E111" s="72"/>
      <c r="F111" s="72">
        <f>C111*E111</f>
        <v>0</v>
      </c>
      <c r="G111" s="91"/>
      <c r="H111" s="91">
        <v>5.3103448275862064</v>
      </c>
      <c r="I111" s="91"/>
      <c r="J111" s="91"/>
      <c r="K111" s="91"/>
      <c r="L111" s="91"/>
    </row>
    <row r="112" spans="1:12" ht="12.75" customHeight="1">
      <c r="A112" s="80"/>
      <c r="B112" s="80"/>
      <c r="C112" s="93">
        <f t="shared" si="3"/>
        <v>0</v>
      </c>
      <c r="D112" s="71"/>
      <c r="E112" s="72"/>
      <c r="F112" s="72"/>
      <c r="G112" s="91"/>
      <c r="H112" s="91"/>
      <c r="I112" s="91"/>
      <c r="J112" s="91"/>
      <c r="K112" s="91"/>
      <c r="L112" s="91"/>
    </row>
    <row r="113" spans="1:12" ht="12.75" customHeight="1">
      <c r="A113" s="95">
        <f>'[1]Takeoff Sheet'!A124</f>
        <v>7</v>
      </c>
      <c r="B113" s="95" t="str">
        <f>'[1]Takeoff Sheet'!B124</f>
        <v>BRICKWORK</v>
      </c>
      <c r="C113" s="93">
        <f t="shared" si="3"/>
        <v>0</v>
      </c>
      <c r="D113" s="71"/>
      <c r="E113" s="72"/>
      <c r="F113" s="72"/>
      <c r="G113" s="67"/>
      <c r="H113" s="67"/>
      <c r="I113" s="67"/>
      <c r="J113" s="67"/>
      <c r="K113" s="67"/>
      <c r="L113" s="67"/>
    </row>
    <row r="114" spans="1:12" ht="12.75" customHeight="1">
      <c r="A114" s="88"/>
      <c r="B114" s="71" t="s">
        <v>158</v>
      </c>
      <c r="C114" s="93">
        <f t="shared" si="3"/>
        <v>16800</v>
      </c>
      <c r="D114" s="71" t="str">
        <f>'[1]Takeoff Sheet'!O126</f>
        <v>Nos</v>
      </c>
      <c r="E114" s="72"/>
      <c r="F114" s="72">
        <f>C114*E114</f>
        <v>0</v>
      </c>
      <c r="G114" s="67"/>
      <c r="H114" s="67">
        <v>2100</v>
      </c>
      <c r="I114" s="67"/>
      <c r="J114" s="67"/>
      <c r="K114" s="67"/>
      <c r="L114" s="67"/>
    </row>
    <row r="115" spans="1:12" ht="12.75" customHeight="1">
      <c r="A115" s="80"/>
      <c r="B115" s="72"/>
      <c r="C115" s="93">
        <f t="shared" si="3"/>
        <v>0</v>
      </c>
      <c r="D115" s="71"/>
      <c r="E115" s="72"/>
      <c r="F115" s="72"/>
      <c r="G115" s="67"/>
      <c r="H115" s="67"/>
      <c r="I115" s="67"/>
      <c r="J115" s="67"/>
      <c r="K115" s="67"/>
      <c r="L115" s="67"/>
    </row>
    <row r="116" spans="1:12" ht="12.75" customHeight="1">
      <c r="A116" s="95">
        <f>'[1]Takeoff Sheet'!A128</f>
        <v>8</v>
      </c>
      <c r="B116" s="95" t="str">
        <f>'[1]Takeoff Sheet'!B128</f>
        <v>TIMBERWORKS</v>
      </c>
      <c r="C116" s="93">
        <f t="shared" si="3"/>
        <v>0</v>
      </c>
      <c r="D116" s="71"/>
      <c r="E116" s="72"/>
      <c r="F116" s="72"/>
      <c r="G116" s="67"/>
      <c r="H116" s="67"/>
      <c r="I116" s="67"/>
      <c r="J116" s="67"/>
      <c r="K116" s="67"/>
      <c r="L116" s="67"/>
    </row>
    <row r="117" spans="1:12" ht="12.75" customHeight="1">
      <c r="A117" s="80">
        <f>'[1]Takeoff Sheet'!A129</f>
        <v>8.01</v>
      </c>
      <c r="B117" s="80" t="str">
        <f>'[1]Takeoff Sheet'!B129</f>
        <v>300x50 F7 Pine Timber Stringer</v>
      </c>
      <c r="C117" s="93">
        <f t="shared" si="3"/>
        <v>32</v>
      </c>
      <c r="D117" s="71" t="str">
        <f>'[1]Takeoff Sheet'!O133</f>
        <v>Lengths</v>
      </c>
      <c r="E117" s="72"/>
      <c r="F117" s="72">
        <f>C117*E117</f>
        <v>0</v>
      </c>
      <c r="G117" s="67"/>
      <c r="H117" s="67">
        <v>4</v>
      </c>
      <c r="I117" s="67"/>
      <c r="J117" s="67"/>
      <c r="K117" s="67"/>
      <c r="L117" s="67"/>
    </row>
    <row r="118" spans="1:12" ht="12.75" customHeight="1">
      <c r="A118" s="80"/>
      <c r="B118" s="80"/>
      <c r="C118" s="93">
        <f t="shared" si="3"/>
        <v>0</v>
      </c>
      <c r="D118" s="71"/>
      <c r="E118" s="72"/>
      <c r="F118" s="72"/>
      <c r="G118" s="67"/>
      <c r="H118" s="67"/>
      <c r="I118" s="67"/>
      <c r="J118" s="67"/>
      <c r="K118" s="67"/>
      <c r="L118" s="67"/>
    </row>
    <row r="119" spans="1:12" ht="12.75" customHeight="1">
      <c r="A119" s="80">
        <f>'[1]Takeoff Sheet'!A135</f>
        <v>8.02</v>
      </c>
      <c r="B119" s="80" t="str">
        <f>'[1]Takeoff Sheet'!B135</f>
        <v>DAS 250X50 F11 Heart Damanu Wall plate</v>
      </c>
      <c r="C119" s="93">
        <f t="shared" si="3"/>
        <v>112</v>
      </c>
      <c r="D119" s="71"/>
      <c r="E119" s="72"/>
      <c r="F119" s="72">
        <f>C119*E119</f>
        <v>0</v>
      </c>
      <c r="G119" s="67"/>
      <c r="H119" s="67">
        <v>14</v>
      </c>
      <c r="I119" s="67"/>
      <c r="J119" s="67"/>
      <c r="K119" s="67"/>
      <c r="L119" s="67"/>
    </row>
    <row r="120" spans="1:12" ht="12.75" customHeight="1">
      <c r="A120" s="80"/>
      <c r="B120" s="80"/>
      <c r="C120" s="93">
        <f t="shared" ref="C120:C183" si="5">H120*8</f>
        <v>0</v>
      </c>
      <c r="D120" s="71"/>
      <c r="E120" s="72"/>
      <c r="F120" s="72"/>
      <c r="G120" s="67"/>
      <c r="H120" s="67"/>
      <c r="I120" s="67"/>
      <c r="J120" s="67"/>
      <c r="K120" s="67"/>
      <c r="L120" s="67"/>
    </row>
    <row r="121" spans="1:12" ht="12.75" customHeight="1">
      <c r="A121" s="80">
        <f>'[1]Takeoff Sheet'!A146</f>
        <v>8.0299999999999994</v>
      </c>
      <c r="B121" s="80" t="str">
        <f>'[1]Takeoff Sheet'!B146</f>
        <v>RS 200x50 H3 Treated Pine timber Joist @400mm ctrs max</v>
      </c>
      <c r="C121" s="93">
        <f t="shared" si="5"/>
        <v>376</v>
      </c>
      <c r="D121" s="71" t="str">
        <f>'[1]Takeoff Sheet'!O149</f>
        <v>Length(s)</v>
      </c>
      <c r="E121" s="72"/>
      <c r="F121" s="72">
        <f>C121*E121</f>
        <v>0</v>
      </c>
      <c r="G121" s="67"/>
      <c r="H121" s="67">
        <v>47</v>
      </c>
      <c r="I121" s="67"/>
      <c r="J121" s="67"/>
      <c r="K121" s="67"/>
      <c r="L121" s="67"/>
    </row>
    <row r="122" spans="1:12" ht="12.75" customHeight="1">
      <c r="A122" s="80"/>
      <c r="B122" s="72"/>
      <c r="C122" s="93">
        <f t="shared" si="5"/>
        <v>0</v>
      </c>
      <c r="D122" s="71"/>
      <c r="E122" s="72"/>
      <c r="F122" s="72"/>
      <c r="G122" s="67"/>
      <c r="H122" s="67"/>
      <c r="I122" s="67"/>
      <c r="J122" s="67"/>
      <c r="K122" s="67"/>
      <c r="L122" s="67"/>
    </row>
    <row r="123" spans="1:12" ht="12.75" customHeight="1">
      <c r="A123" s="80">
        <f>'[1]Takeoff Sheet'!A151</f>
        <v>8.0399999999999991</v>
      </c>
      <c r="B123" s="80" t="str">
        <f>'[1]Takeoff Sheet'!B151</f>
        <v>DAS 150x50 H3 Treated Pine timber</v>
      </c>
      <c r="C123" s="93">
        <f t="shared" si="5"/>
        <v>480</v>
      </c>
      <c r="D123" s="71" t="str">
        <f>'[1]Takeoff Sheet'!O158</f>
        <v>Length(s)</v>
      </c>
      <c r="E123" s="72"/>
      <c r="F123" s="72">
        <f>C123*E123</f>
        <v>0</v>
      </c>
      <c r="G123" s="67"/>
      <c r="H123" s="67">
        <v>60</v>
      </c>
      <c r="I123" s="67"/>
      <c r="J123" s="67"/>
      <c r="K123" s="67"/>
      <c r="L123" s="67"/>
    </row>
    <row r="124" spans="1:12" ht="12.75" customHeight="1">
      <c r="A124" s="80"/>
      <c r="B124" s="72"/>
      <c r="C124" s="93">
        <f t="shared" si="5"/>
        <v>0</v>
      </c>
      <c r="D124" s="71"/>
      <c r="E124" s="72"/>
      <c r="F124" s="72"/>
      <c r="G124" s="67"/>
      <c r="H124" s="67"/>
      <c r="I124" s="67"/>
      <c r="J124" s="67"/>
      <c r="K124" s="67"/>
      <c r="L124" s="67"/>
    </row>
    <row r="125" spans="1:12" ht="12.75" customHeight="1">
      <c r="A125" s="80">
        <f>'[1]Takeoff Sheet'!A160</f>
        <v>8.0500000000000007</v>
      </c>
      <c r="B125" s="80" t="str">
        <f>'[1]Takeoff Sheet'!B160</f>
        <v>DAS 90X45 F7 Treated (H3) Pine timber</v>
      </c>
      <c r="C125" s="93">
        <f t="shared" si="5"/>
        <v>1168</v>
      </c>
      <c r="D125" s="71" t="str">
        <f>'[1]Takeoff Sheet'!O166</f>
        <v>Length(s)</v>
      </c>
      <c r="E125" s="72"/>
      <c r="F125" s="72">
        <f>C125*E125</f>
        <v>0</v>
      </c>
      <c r="G125" s="67"/>
      <c r="H125" s="67">
        <v>146</v>
      </c>
      <c r="I125" s="67"/>
      <c r="J125" s="67"/>
      <c r="K125" s="67"/>
      <c r="L125" s="67"/>
    </row>
    <row r="126" spans="1:12" ht="12.75" customHeight="1">
      <c r="A126" s="80"/>
      <c r="B126" s="72"/>
      <c r="C126" s="93">
        <f t="shared" si="5"/>
        <v>0</v>
      </c>
      <c r="D126" s="71"/>
      <c r="E126" s="72"/>
      <c r="F126" s="72"/>
      <c r="G126" s="67"/>
      <c r="H126" s="67"/>
      <c r="I126" s="67"/>
      <c r="J126" s="67"/>
      <c r="K126" s="67"/>
      <c r="L126" s="67"/>
    </row>
    <row r="127" spans="1:12" ht="12.75" customHeight="1">
      <c r="A127" s="80">
        <f>'[1]Takeoff Sheet'!A168</f>
        <v>8.06</v>
      </c>
      <c r="B127" s="80" t="str">
        <f>'[1]Takeoff Sheet'!B168</f>
        <v>RS 70x45 F7 Treated (H3) Pine timber</v>
      </c>
      <c r="C127" s="93">
        <f t="shared" si="5"/>
        <v>348.9655172413793</v>
      </c>
      <c r="D127" s="71" t="str">
        <f>'[1]Takeoff Sheet'!O172</f>
        <v>Length(s)</v>
      </c>
      <c r="E127" s="72"/>
      <c r="F127" s="72">
        <f>C127*E127</f>
        <v>0</v>
      </c>
      <c r="G127" s="67"/>
      <c r="H127" s="67">
        <v>43.620689655172413</v>
      </c>
      <c r="I127" s="67"/>
      <c r="J127" s="67"/>
      <c r="K127" s="67"/>
      <c r="L127" s="67"/>
    </row>
    <row r="128" spans="1:12" ht="12.75" customHeight="1">
      <c r="A128" s="80"/>
      <c r="B128" s="80"/>
      <c r="C128" s="93">
        <f t="shared" si="5"/>
        <v>0</v>
      </c>
      <c r="D128" s="71"/>
      <c r="E128" s="72"/>
      <c r="F128" s="72"/>
      <c r="G128" s="67"/>
      <c r="H128" s="67"/>
      <c r="I128" s="67"/>
      <c r="J128" s="67"/>
      <c r="K128" s="67"/>
      <c r="L128" s="67"/>
    </row>
    <row r="129" spans="1:12" ht="12.75" customHeight="1">
      <c r="A129" s="80">
        <f>'[1]Takeoff Sheet'!A174</f>
        <v>8.07</v>
      </c>
      <c r="B129" s="80" t="str">
        <f>'[1]Takeoff Sheet'!B174</f>
        <v>DAS 45x45 Dakua</v>
      </c>
      <c r="C129" s="93">
        <f t="shared" si="5"/>
        <v>960</v>
      </c>
      <c r="D129" s="71" t="str">
        <f>'[1]Takeoff Sheet'!O178</f>
        <v>Length(s)</v>
      </c>
      <c r="E129" s="72"/>
      <c r="F129" s="72">
        <f>C129*E129</f>
        <v>0</v>
      </c>
      <c r="G129" s="67"/>
      <c r="H129" s="67">
        <v>120</v>
      </c>
      <c r="I129" s="67"/>
      <c r="J129" s="67"/>
      <c r="K129" s="67"/>
      <c r="L129" s="67"/>
    </row>
    <row r="130" spans="1:12" ht="12.75" customHeight="1">
      <c r="A130" s="80"/>
      <c r="B130" s="80"/>
      <c r="C130" s="93">
        <f t="shared" si="5"/>
        <v>0</v>
      </c>
      <c r="D130" s="71"/>
      <c r="E130" s="72"/>
      <c r="F130" s="72"/>
      <c r="G130" s="67"/>
      <c r="H130" s="67"/>
      <c r="I130" s="67"/>
      <c r="J130" s="67"/>
      <c r="K130" s="67"/>
      <c r="L130" s="67"/>
    </row>
    <row r="131" spans="1:12" ht="12.75" customHeight="1">
      <c r="A131" s="80">
        <f>'[1]Takeoff Sheet'!A180</f>
        <v>8.08</v>
      </c>
      <c r="B131" s="80" t="str">
        <f>'[1]Takeoff Sheet'!B180</f>
        <v>DAS 195x20 F7 Treated (H3) Pine Timber</v>
      </c>
      <c r="C131" s="93">
        <f t="shared" si="5"/>
        <v>159.31034482758622</v>
      </c>
      <c r="D131" s="71" t="str">
        <f>'[1]Takeoff Sheet'!O185</f>
        <v>Length(s)</v>
      </c>
      <c r="E131" s="72"/>
      <c r="F131" s="72">
        <f>C131*E131</f>
        <v>0</v>
      </c>
      <c r="G131" s="67"/>
      <c r="H131" s="67">
        <v>19.913793103448278</v>
      </c>
      <c r="I131" s="67"/>
      <c r="J131" s="67"/>
      <c r="K131" s="67"/>
      <c r="L131" s="67"/>
    </row>
    <row r="132" spans="1:12" ht="12.75" customHeight="1">
      <c r="A132" s="80"/>
      <c r="B132" s="80"/>
      <c r="C132" s="93">
        <f t="shared" si="5"/>
        <v>0</v>
      </c>
      <c r="D132" s="71"/>
      <c r="E132" s="72"/>
      <c r="F132" s="72"/>
      <c r="G132" s="67"/>
      <c r="H132" s="67"/>
      <c r="I132" s="67"/>
      <c r="J132" s="67"/>
      <c r="K132" s="67"/>
      <c r="L132" s="67"/>
    </row>
    <row r="133" spans="1:12" ht="12.75" customHeight="1">
      <c r="A133" s="80">
        <f>'[1]Takeoff Sheet'!A187</f>
        <v>8.09</v>
      </c>
      <c r="B133" s="80" t="str">
        <f>'[1]Takeoff Sheet'!B187</f>
        <v>DAS 45x20 Dakua Timber</v>
      </c>
      <c r="C133" s="93">
        <f t="shared" si="5"/>
        <v>720</v>
      </c>
      <c r="D133" s="71" t="str">
        <f>'[1]Takeoff Sheet'!O191</f>
        <v>Length(s)</v>
      </c>
      <c r="E133" s="72"/>
      <c r="F133" s="72">
        <f>C133*E133</f>
        <v>0</v>
      </c>
      <c r="G133" s="67"/>
      <c r="H133" s="67">
        <v>90</v>
      </c>
      <c r="I133" s="67"/>
      <c r="J133" s="67"/>
      <c r="K133" s="67"/>
      <c r="L133" s="67"/>
    </row>
    <row r="134" spans="1:12" ht="12.75" customHeight="1">
      <c r="A134" s="80"/>
      <c r="B134" s="80"/>
      <c r="C134" s="93">
        <f t="shared" si="5"/>
        <v>0</v>
      </c>
      <c r="D134" s="71"/>
      <c r="E134" s="72"/>
      <c r="F134" s="72"/>
      <c r="G134" s="67"/>
      <c r="H134" s="67"/>
      <c r="I134" s="67"/>
      <c r="J134" s="67"/>
      <c r="K134" s="67"/>
      <c r="L134" s="67"/>
    </row>
    <row r="135" spans="1:12" ht="12.75" customHeight="1">
      <c r="A135" s="95">
        <f>'[1]Takeoff Sheet'!A193</f>
        <v>9</v>
      </c>
      <c r="B135" s="95" t="str">
        <f>'[1]Takeoff Sheet'!B193</f>
        <v>BOARDS</v>
      </c>
      <c r="C135" s="93">
        <f t="shared" si="5"/>
        <v>0</v>
      </c>
      <c r="D135" s="71"/>
      <c r="E135" s="72"/>
      <c r="F135" s="72"/>
      <c r="G135" s="67"/>
      <c r="H135" s="67"/>
      <c r="I135" s="67"/>
      <c r="J135" s="67"/>
      <c r="K135" s="67"/>
      <c r="L135" s="67"/>
    </row>
    <row r="136" spans="1:12" ht="12.75" customHeight="1">
      <c r="A136" s="80">
        <f>'[1]Takeoff Sheet'!A194</f>
        <v>9.01</v>
      </c>
      <c r="B136" s="80" t="str">
        <f>'[1]Takeoff Sheet'!B194</f>
        <v>6mm GIB Board 2.4mx1.220m</v>
      </c>
      <c r="C136" s="93">
        <f t="shared" si="5"/>
        <v>400</v>
      </c>
      <c r="D136" s="71" t="str">
        <f>'[1]Takeoff Sheet'!O195</f>
        <v>Sheets</v>
      </c>
      <c r="E136" s="72"/>
      <c r="F136" s="72">
        <f>C136*E136</f>
        <v>0</v>
      </c>
      <c r="G136" s="67"/>
      <c r="H136" s="67">
        <v>50</v>
      </c>
      <c r="I136" s="67"/>
      <c r="J136" s="67"/>
      <c r="K136" s="67"/>
      <c r="L136" s="67"/>
    </row>
    <row r="137" spans="1:12" ht="12.75" customHeight="1">
      <c r="A137" s="80"/>
      <c r="B137" s="72"/>
      <c r="C137" s="93">
        <f t="shared" si="5"/>
        <v>0</v>
      </c>
      <c r="D137" s="71"/>
      <c r="E137" s="72"/>
      <c r="F137" s="72"/>
      <c r="G137" s="67"/>
      <c r="H137" s="67"/>
      <c r="I137" s="67"/>
      <c r="J137" s="67"/>
      <c r="K137" s="67"/>
      <c r="L137" s="67"/>
    </row>
    <row r="138" spans="1:12" ht="12.75" customHeight="1">
      <c r="A138" s="80">
        <f>'[1]Takeoff Sheet'!A197</f>
        <v>9.02</v>
      </c>
      <c r="B138" s="80" t="str">
        <f>'[1]Takeoff Sheet'!B197</f>
        <v>20mm High Density  Compressed Fibre Cement Sheets</v>
      </c>
      <c r="C138" s="93">
        <f t="shared" si="5"/>
        <v>312</v>
      </c>
      <c r="D138" s="71" t="str">
        <f>'[1]Takeoff Sheet'!O198</f>
        <v>Sheets</v>
      </c>
      <c r="E138" s="72"/>
      <c r="F138" s="72">
        <f>C138*E138</f>
        <v>0</v>
      </c>
      <c r="G138" s="67"/>
      <c r="H138" s="67">
        <v>39</v>
      </c>
      <c r="I138" s="67"/>
      <c r="J138" s="67"/>
      <c r="K138" s="67"/>
      <c r="L138" s="67"/>
    </row>
    <row r="139" spans="1:12" ht="12.75" customHeight="1">
      <c r="A139" s="80"/>
      <c r="B139" s="72"/>
      <c r="C139" s="93">
        <f t="shared" si="5"/>
        <v>0</v>
      </c>
      <c r="D139" s="71"/>
      <c r="E139" s="72"/>
      <c r="F139" s="72"/>
      <c r="G139" s="67"/>
      <c r="H139" s="67"/>
      <c r="I139" s="67"/>
      <c r="J139" s="67"/>
      <c r="K139" s="67"/>
      <c r="L139" s="67"/>
    </row>
    <row r="140" spans="1:12" ht="12.75" customHeight="1">
      <c r="A140" s="80">
        <f>'[1]Takeoff Sheet'!A200</f>
        <v>9.0299999999999994</v>
      </c>
      <c r="B140" s="80" t="str">
        <f>'[1]Takeoff Sheet'!B200</f>
        <v>10mm High Density Compressed Fibre Cement sheets</v>
      </c>
      <c r="C140" s="93">
        <f t="shared" si="5"/>
        <v>112</v>
      </c>
      <c r="D140" s="71" t="str">
        <f>'[1]Takeoff Sheet'!O201</f>
        <v>Sheet</v>
      </c>
      <c r="E140" s="72"/>
      <c r="F140" s="72">
        <f>C140*E140</f>
        <v>0</v>
      </c>
      <c r="G140" s="67"/>
      <c r="H140" s="67">
        <v>14</v>
      </c>
      <c r="I140" s="67"/>
      <c r="J140" s="67"/>
      <c r="K140" s="67"/>
      <c r="L140" s="67"/>
    </row>
    <row r="141" spans="1:12" ht="12.75" customHeight="1">
      <c r="A141" s="80"/>
      <c r="B141" s="72"/>
      <c r="C141" s="93">
        <f t="shared" si="5"/>
        <v>0</v>
      </c>
      <c r="D141" s="71"/>
      <c r="E141" s="72"/>
      <c r="F141" s="72"/>
      <c r="G141" s="67"/>
      <c r="H141" s="67"/>
      <c r="I141" s="67"/>
      <c r="J141" s="67"/>
      <c r="K141" s="67"/>
      <c r="L141" s="67"/>
    </row>
    <row r="142" spans="1:12" ht="12.75" customHeight="1">
      <c r="A142" s="80">
        <f>'[1]Takeoff Sheet'!A203</f>
        <v>9.0399999999999991</v>
      </c>
      <c r="B142" s="80" t="str">
        <f>'[1]Takeoff Sheet'!B203</f>
        <v>12mm  Ply board</v>
      </c>
      <c r="C142" s="93">
        <f t="shared" si="5"/>
        <v>480</v>
      </c>
      <c r="D142" s="71" t="str">
        <f>'[1]Takeoff Sheet'!O204</f>
        <v>Sheets</v>
      </c>
      <c r="E142" s="72"/>
      <c r="F142" s="72">
        <f>C142*E142</f>
        <v>0</v>
      </c>
      <c r="G142" s="67"/>
      <c r="H142" s="67">
        <v>60</v>
      </c>
      <c r="I142" s="67"/>
      <c r="J142" s="67"/>
      <c r="K142" s="67"/>
      <c r="L142" s="67"/>
    </row>
    <row r="143" spans="1:12" ht="12.75" customHeight="1">
      <c r="A143" s="80"/>
      <c r="B143" s="72"/>
      <c r="C143" s="93">
        <f t="shared" si="5"/>
        <v>0</v>
      </c>
      <c r="D143" s="71"/>
      <c r="E143" s="72"/>
      <c r="F143" s="72"/>
      <c r="G143" s="67"/>
      <c r="H143" s="67"/>
      <c r="I143" s="67"/>
      <c r="J143" s="67"/>
      <c r="K143" s="67"/>
      <c r="L143" s="67"/>
    </row>
    <row r="144" spans="1:12" ht="12.75" customHeight="1">
      <c r="A144" s="80">
        <f>'[1]Takeoff Sheet'!A206</f>
        <v>9.0500000000000007</v>
      </c>
      <c r="B144" s="80" t="str">
        <f>'[1]Takeoff Sheet'!B206</f>
        <v xml:space="preserve">9mm Ply board </v>
      </c>
      <c r="C144" s="93">
        <f t="shared" si="5"/>
        <v>342.83333333333337</v>
      </c>
      <c r="D144" s="71" t="str">
        <f>'[1]Takeoff Sheet'!O207</f>
        <v>Sheets</v>
      </c>
      <c r="E144" s="72"/>
      <c r="F144" s="72">
        <f>C144*E144</f>
        <v>0</v>
      </c>
      <c r="G144" s="67"/>
      <c r="H144" s="67">
        <v>42.854166666666671</v>
      </c>
      <c r="I144" s="67"/>
      <c r="J144" s="67"/>
      <c r="K144" s="67"/>
      <c r="L144" s="67"/>
    </row>
    <row r="145" spans="1:12" ht="12.75" customHeight="1">
      <c r="A145" s="80"/>
      <c r="B145" s="72"/>
      <c r="C145" s="93">
        <f t="shared" si="5"/>
        <v>0</v>
      </c>
      <c r="D145" s="71"/>
      <c r="E145" s="72"/>
      <c r="F145" s="72"/>
      <c r="G145" s="67"/>
      <c r="H145" s="67"/>
      <c r="I145" s="67"/>
      <c r="J145" s="67"/>
      <c r="K145" s="67"/>
      <c r="L145" s="67"/>
    </row>
    <row r="146" spans="1:12" ht="12.75" customHeight="1">
      <c r="A146" s="80">
        <f>'[1]Takeoff Sheet'!A209</f>
        <v>9.06</v>
      </c>
      <c r="B146" s="80" t="str">
        <f>'[1]Takeoff Sheet'!B209</f>
        <v>8mm Ply board</v>
      </c>
      <c r="C146" s="93">
        <f t="shared" si="5"/>
        <v>255.3333333333334</v>
      </c>
      <c r="D146" s="71" t="str">
        <f>'[1]Takeoff Sheet'!O210</f>
        <v>Sheet</v>
      </c>
      <c r="E146" s="72"/>
      <c r="F146" s="72">
        <f>C146*E146</f>
        <v>0</v>
      </c>
      <c r="G146" s="67"/>
      <c r="H146" s="67">
        <v>31.916666666666675</v>
      </c>
      <c r="I146" s="67"/>
      <c r="J146" s="67"/>
      <c r="K146" s="67"/>
      <c r="L146" s="67"/>
    </row>
    <row r="147" spans="1:12" ht="12.75" customHeight="1">
      <c r="A147" s="80"/>
      <c r="B147" s="72"/>
      <c r="C147" s="93">
        <f t="shared" si="5"/>
        <v>0</v>
      </c>
      <c r="D147" s="71"/>
      <c r="E147" s="72"/>
      <c r="F147" s="72"/>
      <c r="G147" s="67"/>
      <c r="H147" s="67"/>
      <c r="I147" s="67"/>
      <c r="J147" s="67"/>
      <c r="K147" s="67"/>
      <c r="L147" s="67"/>
    </row>
    <row r="148" spans="1:12" ht="12.75" hidden="1" customHeight="1" outlineLevel="1">
      <c r="A148" s="80">
        <f>'[1]Takeoff Sheet'!A212</f>
        <v>9.07</v>
      </c>
      <c r="B148" s="80" t="str">
        <f>'[1]Takeoff Sheet'!B212</f>
        <v>4mm Ply board</v>
      </c>
      <c r="C148" s="93">
        <f t="shared" si="5"/>
        <v>0</v>
      </c>
      <c r="D148" s="71" t="str">
        <f>'[1]Takeoff Sheet'!O213</f>
        <v>Sheet</v>
      </c>
      <c r="E148" s="72"/>
      <c r="F148" s="72">
        <f>C148*E148</f>
        <v>0</v>
      </c>
      <c r="G148" s="67"/>
      <c r="H148" s="67"/>
      <c r="I148" s="67"/>
      <c r="J148" s="67"/>
      <c r="K148" s="67"/>
      <c r="L148" s="67"/>
    </row>
    <row r="149" spans="1:12" ht="12.75" hidden="1" customHeight="1" outlineLevel="1">
      <c r="A149" s="80"/>
      <c r="B149" s="72"/>
      <c r="C149" s="93">
        <f t="shared" si="5"/>
        <v>0</v>
      </c>
      <c r="D149" s="71"/>
      <c r="E149" s="72"/>
      <c r="F149" s="72"/>
      <c r="G149" s="67">
        <f>91.92/G150</f>
        <v>90.561576354679815</v>
      </c>
      <c r="H149" s="67"/>
      <c r="I149" s="67"/>
      <c r="J149" s="67"/>
      <c r="K149" s="67"/>
      <c r="L149" s="67"/>
    </row>
    <row r="150" spans="1:12" ht="12.75" customHeight="1" collapsed="1">
      <c r="A150" s="80">
        <f>'[1]Takeoff Sheet'!A215</f>
        <v>9.08</v>
      </c>
      <c r="B150" s="80" t="str">
        <f>'[1]Takeoff Sheet'!B215</f>
        <v>Weather board 200mmx5.8m long</v>
      </c>
      <c r="C150" s="93">
        <f t="shared" si="5"/>
        <v>800</v>
      </c>
      <c r="D150" s="81" t="str">
        <f>'[1]Takeoff Sheet'!O216</f>
        <v>Length(s)</v>
      </c>
      <c r="E150" s="72"/>
      <c r="F150" s="72">
        <f>C150*E150</f>
        <v>0</v>
      </c>
      <c r="G150" s="67">
        <f>5.8*0.175</f>
        <v>1.0149999999999999</v>
      </c>
      <c r="H150" s="67">
        <v>100</v>
      </c>
      <c r="I150" s="67"/>
      <c r="J150" s="67"/>
      <c r="K150" s="67"/>
      <c r="L150" s="67"/>
    </row>
    <row r="151" spans="1:12" ht="12.75" customHeight="1">
      <c r="A151" s="80"/>
      <c r="B151" s="72"/>
      <c r="C151" s="93">
        <f t="shared" si="5"/>
        <v>0</v>
      </c>
      <c r="D151" s="71"/>
      <c r="E151" s="72"/>
      <c r="F151" s="72"/>
      <c r="G151" s="67"/>
      <c r="H151" s="67"/>
      <c r="I151" s="67"/>
      <c r="J151" s="67"/>
      <c r="K151" s="67"/>
      <c r="L151" s="67"/>
    </row>
    <row r="152" spans="1:12" ht="12.75" customHeight="1">
      <c r="A152" s="95">
        <f>'[1]Takeoff Sheet'!A218</f>
        <v>10</v>
      </c>
      <c r="B152" s="95" t="str">
        <f>'[1]Takeoff Sheet'!B218</f>
        <v>FLOOR WORKS</v>
      </c>
      <c r="C152" s="93">
        <f t="shared" si="5"/>
        <v>0</v>
      </c>
      <c r="D152" s="71"/>
      <c r="E152" s="72"/>
      <c r="F152" s="72"/>
      <c r="G152" s="67"/>
      <c r="H152" s="67"/>
      <c r="I152" s="67"/>
      <c r="J152" s="67"/>
      <c r="K152" s="67"/>
      <c r="L152" s="67"/>
    </row>
    <row r="153" spans="1:12" ht="12.75" customHeight="1">
      <c r="A153" s="80">
        <f>'[1]Takeoff Sheet'!A219</f>
        <v>10.01</v>
      </c>
      <c r="B153" s="80" t="str">
        <f>'[1]Takeoff Sheet'!B219</f>
        <v>300x300 Vinyl tile</v>
      </c>
      <c r="C153" s="93">
        <f t="shared" si="5"/>
        <v>608</v>
      </c>
      <c r="D153" s="71" t="str">
        <f>'[1]Takeoff Sheet'!O220</f>
        <v>Ctn</v>
      </c>
      <c r="E153" s="72"/>
      <c r="F153" s="72">
        <f>C153*E153</f>
        <v>0</v>
      </c>
      <c r="G153" s="67"/>
      <c r="H153" s="67">
        <v>76</v>
      </c>
      <c r="I153" s="67"/>
      <c r="J153" s="67"/>
      <c r="K153" s="67"/>
      <c r="L153" s="67"/>
    </row>
    <row r="154" spans="1:12" ht="12.75" customHeight="1">
      <c r="A154" s="96"/>
      <c r="B154" s="89"/>
      <c r="C154" s="93">
        <f t="shared" si="5"/>
        <v>0</v>
      </c>
      <c r="D154" s="71"/>
      <c r="E154" s="72"/>
      <c r="F154" s="72"/>
      <c r="G154" s="67"/>
      <c r="H154" s="67"/>
      <c r="I154" s="67"/>
      <c r="J154" s="67"/>
      <c r="K154" s="67"/>
      <c r="L154" s="67"/>
    </row>
    <row r="155" spans="1:12" ht="12.75" customHeight="1">
      <c r="A155" s="80">
        <f>'[1]Takeoff Sheet'!A222</f>
        <v>10.02</v>
      </c>
      <c r="B155" s="80" t="str">
        <f>'[1]Takeoff Sheet'!B222</f>
        <v>Tile O Fix</v>
      </c>
      <c r="C155" s="93">
        <f t="shared" si="5"/>
        <v>160</v>
      </c>
      <c r="D155" s="71" t="str">
        <f>'[1]Takeoff Sheet'!O223</f>
        <v>Tin</v>
      </c>
      <c r="E155" s="72"/>
      <c r="F155" s="72">
        <f>C155*E155</f>
        <v>0</v>
      </c>
      <c r="G155" s="67"/>
      <c r="H155" s="67">
        <v>20</v>
      </c>
      <c r="I155" s="67"/>
      <c r="J155" s="67"/>
      <c r="K155" s="67"/>
      <c r="L155" s="67"/>
    </row>
    <row r="156" spans="1:12" ht="12.75" customHeight="1">
      <c r="A156" s="88"/>
      <c r="B156" s="72"/>
      <c r="C156" s="93">
        <f t="shared" si="5"/>
        <v>0</v>
      </c>
      <c r="D156" s="71"/>
      <c r="E156" s="72"/>
      <c r="F156" s="72"/>
      <c r="G156" s="67"/>
      <c r="H156" s="67"/>
      <c r="I156" s="67"/>
      <c r="J156" s="67"/>
      <c r="K156" s="67"/>
      <c r="L156" s="67"/>
    </row>
    <row r="157" spans="1:12" ht="12.75" customHeight="1">
      <c r="A157" s="80">
        <f>'[1]Takeoff Sheet'!A225</f>
        <v>10.029999999999999</v>
      </c>
      <c r="B157" s="80" t="str">
        <f>'[1]Takeoff Sheet'!B225</f>
        <v>Polyurethane Clear 4L</v>
      </c>
      <c r="C157" s="93">
        <f t="shared" si="5"/>
        <v>16</v>
      </c>
      <c r="D157" s="71" t="str">
        <f>'[1]Takeoff Sheet'!O226</f>
        <v>Tin</v>
      </c>
      <c r="E157" s="72"/>
      <c r="F157" s="72">
        <f>C157*E157</f>
        <v>0</v>
      </c>
      <c r="G157" s="67"/>
      <c r="H157" s="67">
        <v>2</v>
      </c>
      <c r="I157" s="67"/>
      <c r="J157" s="67"/>
      <c r="K157" s="67"/>
      <c r="L157" s="67"/>
    </row>
    <row r="158" spans="1:12" ht="12.75" customHeight="1">
      <c r="A158" s="88"/>
      <c r="B158" s="97"/>
      <c r="C158" s="93">
        <f t="shared" si="5"/>
        <v>0</v>
      </c>
      <c r="D158" s="71"/>
      <c r="E158" s="72"/>
      <c r="F158" s="72"/>
      <c r="G158" s="67"/>
      <c r="H158" s="67"/>
      <c r="I158" s="67"/>
      <c r="J158" s="67"/>
      <c r="K158" s="67"/>
      <c r="L158" s="67"/>
    </row>
    <row r="159" spans="1:12" ht="12.75" customHeight="1">
      <c r="A159" s="80">
        <f>'[1]Takeoff Sheet'!A228</f>
        <v>10.039999999999999</v>
      </c>
      <c r="B159" s="80" t="str">
        <f>'[1]Takeoff Sheet'!B228</f>
        <v>Turbinetine  20L</v>
      </c>
      <c r="C159" s="93">
        <f t="shared" si="5"/>
        <v>64</v>
      </c>
      <c r="D159" s="71" t="str">
        <f>'[1]Takeoff Sheet'!O229</f>
        <v>Tin</v>
      </c>
      <c r="E159" s="72"/>
      <c r="F159" s="72">
        <f>C159*E159</f>
        <v>0</v>
      </c>
      <c r="G159" s="67"/>
      <c r="H159" s="67">
        <v>8</v>
      </c>
      <c r="I159" s="67"/>
      <c r="J159" s="67"/>
      <c r="K159" s="67"/>
      <c r="L159" s="67"/>
    </row>
    <row r="160" spans="1:12" ht="12.75" customHeight="1">
      <c r="A160" s="80"/>
      <c r="B160" s="89"/>
      <c r="C160" s="93">
        <f t="shared" si="5"/>
        <v>0</v>
      </c>
      <c r="D160" s="71"/>
      <c r="E160" s="72"/>
      <c r="F160" s="72"/>
      <c r="G160" s="67"/>
      <c r="H160" s="67"/>
      <c r="I160" s="67"/>
      <c r="J160" s="67"/>
      <c r="K160" s="67"/>
      <c r="L160" s="67"/>
    </row>
    <row r="161" spans="1:12" ht="12.75" customHeight="1">
      <c r="A161" s="80">
        <f>'[1]Takeoff Sheet'!A231</f>
        <v>10.050000000000001</v>
      </c>
      <c r="B161" s="80" t="str">
        <f>'[1]Takeoff Sheet'!B231</f>
        <v>100mm Hand brush</v>
      </c>
      <c r="C161" s="93">
        <f t="shared" si="5"/>
        <v>64</v>
      </c>
      <c r="D161" s="71" t="str">
        <f>'[1]Takeoff Sheet'!O232</f>
        <v>Nos</v>
      </c>
      <c r="E161" s="72"/>
      <c r="F161" s="72">
        <f>C161*E161</f>
        <v>0</v>
      </c>
      <c r="G161" s="67"/>
      <c r="H161" s="67">
        <v>8</v>
      </c>
      <c r="I161" s="67"/>
      <c r="J161" s="67"/>
      <c r="K161" s="67"/>
      <c r="L161" s="67"/>
    </row>
    <row r="162" spans="1:12" ht="12.75" customHeight="1">
      <c r="A162" s="80"/>
      <c r="B162" s="89"/>
      <c r="C162" s="93">
        <f t="shared" si="5"/>
        <v>0</v>
      </c>
      <c r="D162" s="71"/>
      <c r="E162" s="72"/>
      <c r="F162" s="72"/>
      <c r="G162" s="67"/>
      <c r="H162" s="67"/>
      <c r="I162" s="67"/>
      <c r="J162" s="67"/>
      <c r="K162" s="67"/>
      <c r="L162" s="67"/>
    </row>
    <row r="163" spans="1:12" ht="12.75" customHeight="1">
      <c r="A163" s="80">
        <f>'[1]Takeoff Sheet'!A234</f>
        <v>10.06</v>
      </c>
      <c r="B163" s="80" t="str">
        <f>'[1]Takeoff Sheet'!B234</f>
        <v>300x300 Quarry tile</v>
      </c>
      <c r="C163" s="93">
        <f t="shared" si="5"/>
        <v>48</v>
      </c>
      <c r="D163" s="71" t="str">
        <f>'[1]Takeoff Sheet'!O235</f>
        <v>Ctn</v>
      </c>
      <c r="E163" s="72"/>
      <c r="F163" s="72">
        <f>C163*E163</f>
        <v>0</v>
      </c>
      <c r="G163" s="67"/>
      <c r="H163" s="67">
        <v>6</v>
      </c>
      <c r="I163" s="67"/>
      <c r="J163" s="67"/>
      <c r="K163" s="67"/>
      <c r="L163" s="67"/>
    </row>
    <row r="164" spans="1:12" ht="12.75" customHeight="1">
      <c r="A164" s="80"/>
      <c r="B164" s="89"/>
      <c r="C164" s="93">
        <f t="shared" si="5"/>
        <v>0</v>
      </c>
      <c r="D164" s="71"/>
      <c r="E164" s="72"/>
      <c r="F164" s="72"/>
      <c r="G164" s="67"/>
      <c r="H164" s="67"/>
      <c r="I164" s="67"/>
      <c r="J164" s="67"/>
      <c r="K164" s="67"/>
      <c r="L164" s="67"/>
    </row>
    <row r="165" spans="1:12" ht="12.75" customHeight="1">
      <c r="A165" s="80">
        <f>'[1]Takeoff Sheet'!A237</f>
        <v>10.07</v>
      </c>
      <c r="B165" s="80" t="str">
        <f>'[1]Takeoff Sheet'!B237</f>
        <v>150x150 Wall tile</v>
      </c>
      <c r="C165" s="93">
        <f t="shared" si="5"/>
        <v>576</v>
      </c>
      <c r="D165" s="71" t="str">
        <f>'[1]Takeoff Sheet'!O238</f>
        <v>Ctn</v>
      </c>
      <c r="E165" s="72"/>
      <c r="F165" s="72">
        <f>C165*E165</f>
        <v>0</v>
      </c>
      <c r="G165" s="67"/>
      <c r="H165" s="67">
        <v>72</v>
      </c>
      <c r="I165" s="67"/>
      <c r="J165" s="67"/>
      <c r="K165" s="67"/>
      <c r="L165" s="67"/>
    </row>
    <row r="166" spans="1:12" ht="12.75" customHeight="1">
      <c r="A166" s="80"/>
      <c r="B166" s="89"/>
      <c r="C166" s="93">
        <f t="shared" si="5"/>
        <v>0</v>
      </c>
      <c r="D166" s="71"/>
      <c r="E166" s="72"/>
      <c r="F166" s="72"/>
      <c r="G166" s="67"/>
      <c r="H166" s="67"/>
      <c r="I166" s="67"/>
      <c r="J166" s="67"/>
      <c r="K166" s="67"/>
      <c r="L166" s="67"/>
    </row>
    <row r="167" spans="1:12" ht="12.75" customHeight="1">
      <c r="A167" s="80">
        <f>'[1]Takeoff Sheet'!A240</f>
        <v>10.08</v>
      </c>
      <c r="B167" s="80" t="str">
        <f>'[1]Takeoff Sheet'!B240</f>
        <v>20kg CTA</v>
      </c>
      <c r="C167" s="93">
        <f t="shared" si="5"/>
        <v>320</v>
      </c>
      <c r="D167" s="71" t="str">
        <f>'[1]Takeoff Sheet'!O241</f>
        <v>Bags</v>
      </c>
      <c r="E167" s="72"/>
      <c r="F167" s="72">
        <f>C167*E167</f>
        <v>0</v>
      </c>
      <c r="G167" s="67"/>
      <c r="H167" s="67">
        <v>40</v>
      </c>
      <c r="I167" s="67"/>
      <c r="J167" s="67"/>
      <c r="K167" s="67"/>
      <c r="L167" s="67"/>
    </row>
    <row r="168" spans="1:12" ht="12.75" customHeight="1">
      <c r="A168" s="80"/>
      <c r="B168" s="80"/>
      <c r="C168" s="93">
        <f t="shared" si="5"/>
        <v>0</v>
      </c>
      <c r="D168" s="71"/>
      <c r="E168" s="72"/>
      <c r="F168" s="72"/>
      <c r="G168" s="67"/>
      <c r="H168" s="67"/>
      <c r="I168" s="67"/>
      <c r="J168" s="67"/>
      <c r="K168" s="67"/>
      <c r="L168" s="67"/>
    </row>
    <row r="169" spans="1:12" ht="12.75" customHeight="1">
      <c r="A169" s="80">
        <f>'[1]Takeoff Sheet'!A243</f>
        <v>10.09</v>
      </c>
      <c r="B169" s="80" t="str">
        <f>'[1]Takeoff Sheet'!B243</f>
        <v>20kg Grout (White)</v>
      </c>
      <c r="C169" s="93">
        <f t="shared" si="5"/>
        <v>160</v>
      </c>
      <c r="D169" s="71" t="str">
        <f>'[1]Takeoff Sheet'!O244</f>
        <v>Bags</v>
      </c>
      <c r="E169" s="72"/>
      <c r="F169" s="72">
        <f>C169*E169</f>
        <v>0</v>
      </c>
      <c r="G169" s="67"/>
      <c r="H169" s="67">
        <v>20</v>
      </c>
      <c r="I169" s="67"/>
      <c r="J169" s="67"/>
      <c r="K169" s="67"/>
      <c r="L169" s="67"/>
    </row>
    <row r="170" spans="1:12" ht="12.75" customHeight="1">
      <c r="A170" s="80"/>
      <c r="B170" s="80"/>
      <c r="C170" s="93">
        <f t="shared" si="5"/>
        <v>0</v>
      </c>
      <c r="D170" s="71"/>
      <c r="E170" s="72"/>
      <c r="F170" s="72"/>
      <c r="G170" s="67"/>
      <c r="H170" s="67"/>
      <c r="I170" s="67"/>
      <c r="J170" s="67"/>
      <c r="K170" s="67"/>
      <c r="L170" s="67"/>
    </row>
    <row r="171" spans="1:12" ht="12.75" customHeight="1">
      <c r="A171" s="95">
        <f>'[1]Takeoff Sheet'!A245</f>
        <v>11</v>
      </c>
      <c r="B171" s="95" t="str">
        <f>'[1]Takeoff Sheet'!B245</f>
        <v>HARDWARE</v>
      </c>
      <c r="C171" s="93">
        <f t="shared" si="5"/>
        <v>0</v>
      </c>
      <c r="D171" s="71"/>
      <c r="E171" s="72"/>
      <c r="F171" s="72"/>
      <c r="G171" s="67"/>
      <c r="H171" s="67"/>
      <c r="I171" s="67"/>
      <c r="J171" s="67"/>
      <c r="K171" s="67"/>
      <c r="L171" s="67"/>
    </row>
    <row r="172" spans="1:12" ht="12.75" customHeight="1">
      <c r="A172" s="80">
        <f>'[1]Takeoff Sheet'!A246</f>
        <v>11.01</v>
      </c>
      <c r="B172" s="80" t="str">
        <f>'[1]Takeoff Sheet'!B246</f>
        <v>Cylinder door lock</v>
      </c>
      <c r="C172" s="93">
        <f t="shared" si="5"/>
        <v>64</v>
      </c>
      <c r="D172" s="71" t="str">
        <f>'[1]Takeoff Sheet'!O246</f>
        <v>Nos</v>
      </c>
      <c r="E172" s="72"/>
      <c r="F172" s="72">
        <f>C172*E172</f>
        <v>0</v>
      </c>
      <c r="G172" s="67"/>
      <c r="H172" s="67">
        <v>8</v>
      </c>
      <c r="I172" s="67"/>
      <c r="J172" s="67"/>
      <c r="K172" s="67"/>
      <c r="L172" s="67"/>
    </row>
    <row r="173" spans="1:12" ht="12.75" customHeight="1">
      <c r="A173" s="80"/>
      <c r="B173" s="80"/>
      <c r="C173" s="93">
        <f t="shared" si="5"/>
        <v>0</v>
      </c>
      <c r="D173" s="71"/>
      <c r="E173" s="72"/>
      <c r="F173" s="72"/>
      <c r="G173" s="67"/>
      <c r="H173" s="67"/>
      <c r="I173" s="67"/>
      <c r="J173" s="67"/>
      <c r="K173" s="67"/>
      <c r="L173" s="67"/>
    </row>
    <row r="174" spans="1:12" ht="12.75" customHeight="1">
      <c r="A174" s="80">
        <f>'[1]Takeoff Sheet'!A248</f>
        <v>11.02</v>
      </c>
      <c r="B174" s="80" t="str">
        <f>'[1]Takeoff Sheet'!B248</f>
        <v>Bright brass Lever lock with BiLock</v>
      </c>
      <c r="C174" s="93">
        <f t="shared" si="5"/>
        <v>64</v>
      </c>
      <c r="D174" s="71" t="str">
        <f>'[1]Takeoff Sheet'!O248</f>
        <v>Nos</v>
      </c>
      <c r="E174" s="72"/>
      <c r="F174" s="72">
        <f>C174*E174</f>
        <v>0</v>
      </c>
      <c r="G174" s="67"/>
      <c r="H174" s="67">
        <v>8</v>
      </c>
      <c r="I174" s="67"/>
      <c r="J174" s="67"/>
      <c r="K174" s="67"/>
      <c r="L174" s="67"/>
    </row>
    <row r="175" spans="1:12" ht="12.75" customHeight="1">
      <c r="A175" s="80"/>
      <c r="B175" s="80"/>
      <c r="C175" s="93">
        <f t="shared" si="5"/>
        <v>0</v>
      </c>
      <c r="D175" s="71"/>
      <c r="E175" s="72"/>
      <c r="F175" s="72"/>
      <c r="G175" s="67"/>
      <c r="H175" s="67"/>
      <c r="I175" s="67"/>
      <c r="J175" s="67"/>
      <c r="K175" s="67"/>
      <c r="L175" s="67"/>
    </row>
    <row r="176" spans="1:12" ht="12.75" customHeight="1">
      <c r="A176" s="80">
        <f>'[1]Takeoff Sheet'!A250</f>
        <v>11.03</v>
      </c>
      <c r="B176" s="80" t="str">
        <f>'[1]Takeoff Sheet'!B250</f>
        <v>100mm Barrel bolt</v>
      </c>
      <c r="C176" s="93">
        <f t="shared" si="5"/>
        <v>64</v>
      </c>
      <c r="D176" s="71" t="str">
        <f>'[1]Takeoff Sheet'!O250</f>
        <v>Nos</v>
      </c>
      <c r="E176" s="72"/>
      <c r="F176" s="72">
        <f>C176*E176</f>
        <v>0</v>
      </c>
      <c r="G176" s="67"/>
      <c r="H176" s="67">
        <v>8</v>
      </c>
      <c r="I176" s="67"/>
      <c r="J176" s="67"/>
      <c r="K176" s="67"/>
      <c r="L176" s="67"/>
    </row>
    <row r="177" spans="1:12" ht="12.75" customHeight="1">
      <c r="A177" s="80"/>
      <c r="B177" s="80"/>
      <c r="C177" s="93">
        <f t="shared" si="5"/>
        <v>0</v>
      </c>
      <c r="D177" s="71"/>
      <c r="E177" s="72"/>
      <c r="F177" s="72"/>
      <c r="G177" s="67"/>
      <c r="H177" s="67"/>
      <c r="I177" s="67"/>
      <c r="J177" s="67"/>
      <c r="K177" s="67"/>
      <c r="L177" s="67"/>
    </row>
    <row r="178" spans="1:12" ht="12.75" customHeight="1">
      <c r="A178" s="80">
        <f>'[1]Takeoff Sheet'!A252</f>
        <v>11.04</v>
      </c>
      <c r="B178" s="80" t="str">
        <f>'[1]Takeoff Sheet'!B252</f>
        <v>12 blades louver frame</v>
      </c>
      <c r="C178" s="93">
        <f t="shared" si="5"/>
        <v>416</v>
      </c>
      <c r="D178" s="71" t="str">
        <f>'[1]Takeoff Sheet'!O252</f>
        <v>Nos</v>
      </c>
      <c r="E178" s="72"/>
      <c r="F178" s="72">
        <f>C178*E178</f>
        <v>0</v>
      </c>
      <c r="G178" s="67"/>
      <c r="H178" s="67">
        <v>52</v>
      </c>
      <c r="I178" s="67"/>
      <c r="J178" s="67"/>
      <c r="K178" s="67"/>
      <c r="L178" s="67"/>
    </row>
    <row r="179" spans="1:12" ht="12.75" customHeight="1">
      <c r="A179" s="80"/>
      <c r="B179" s="80"/>
      <c r="C179" s="93">
        <f t="shared" si="5"/>
        <v>0</v>
      </c>
      <c r="D179" s="71"/>
      <c r="E179" s="72"/>
      <c r="F179" s="72"/>
      <c r="G179" s="67">
        <f>C178*12</f>
        <v>4992</v>
      </c>
      <c r="H179" s="67"/>
      <c r="I179" s="67"/>
      <c r="J179" s="67"/>
      <c r="K179" s="67"/>
      <c r="L179" s="67"/>
    </row>
    <row r="180" spans="1:12" ht="12.75" customHeight="1">
      <c r="A180" s="80">
        <f>'[1]Takeoff Sheet'!A254</f>
        <v>11.05</v>
      </c>
      <c r="B180" s="80" t="str">
        <f>'[1]Takeoff Sheet'!B254</f>
        <v>36" Clear Glass</v>
      </c>
      <c r="C180" s="93">
        <f t="shared" si="5"/>
        <v>9480</v>
      </c>
      <c r="D180" s="71" t="str">
        <f>'[1]Takeoff Sheet'!O252</f>
        <v>Nos</v>
      </c>
      <c r="E180" s="72"/>
      <c r="F180" s="72">
        <f>C180*E180</f>
        <v>0</v>
      </c>
      <c r="G180" s="67">
        <f>C182*10</f>
        <v>1600</v>
      </c>
      <c r="H180" s="67">
        <v>1185</v>
      </c>
      <c r="I180" s="67"/>
      <c r="J180" s="67"/>
      <c r="K180" s="67"/>
      <c r="L180" s="67"/>
    </row>
    <row r="181" spans="1:12" ht="12.75" customHeight="1">
      <c r="A181" s="80"/>
      <c r="B181" s="80"/>
      <c r="C181" s="93">
        <f t="shared" si="5"/>
        <v>0</v>
      </c>
      <c r="D181" s="71"/>
      <c r="E181" s="72"/>
      <c r="F181" s="72"/>
      <c r="G181" s="67">
        <f>C184*8</f>
        <v>2560</v>
      </c>
      <c r="H181" s="67"/>
      <c r="I181" s="67"/>
      <c r="J181" s="67"/>
      <c r="K181" s="67"/>
      <c r="L181" s="67"/>
    </row>
    <row r="182" spans="1:12" ht="12.75" customHeight="1">
      <c r="A182" s="80">
        <f>'[1]Takeoff Sheet'!A256</f>
        <v>11.06</v>
      </c>
      <c r="B182" s="80" t="str">
        <f>'[1]Takeoff Sheet'!B256</f>
        <v>10 blades louvre frame</v>
      </c>
      <c r="C182" s="93">
        <f t="shared" si="5"/>
        <v>160</v>
      </c>
      <c r="D182" s="71" t="str">
        <f>'[1]Takeoff Sheet'!O256</f>
        <v>Nos</v>
      </c>
      <c r="E182" s="72"/>
      <c r="F182" s="72">
        <f>C182*E182</f>
        <v>0</v>
      </c>
      <c r="G182" s="67">
        <f>C186*4</f>
        <v>256</v>
      </c>
      <c r="H182" s="67">
        <v>20</v>
      </c>
      <c r="I182" s="67"/>
      <c r="J182" s="67"/>
      <c r="K182" s="67"/>
      <c r="L182" s="67"/>
    </row>
    <row r="183" spans="1:12" ht="12.75" customHeight="1">
      <c r="A183" s="80"/>
      <c r="B183" s="80"/>
      <c r="C183" s="93">
        <f t="shared" si="5"/>
        <v>0</v>
      </c>
      <c r="D183" s="71"/>
      <c r="E183" s="72"/>
      <c r="F183" s="72"/>
      <c r="G183" s="67">
        <f>SUM(G179:G182)</f>
        <v>9408</v>
      </c>
      <c r="H183" s="67"/>
      <c r="I183" s="67"/>
      <c r="J183" s="67"/>
      <c r="K183" s="67"/>
      <c r="L183" s="67"/>
    </row>
    <row r="184" spans="1:12" ht="12.75" customHeight="1">
      <c r="A184" s="80">
        <f>'[1]Takeoff Sheet'!A258</f>
        <v>11.07</v>
      </c>
      <c r="B184" s="80" t="str">
        <f>'[1]Takeoff Sheet'!B258</f>
        <v>8 blades louvre frame</v>
      </c>
      <c r="C184" s="93">
        <f t="shared" ref="C184:C247" si="6">H184*8</f>
        <v>320</v>
      </c>
      <c r="D184" s="71" t="str">
        <f>'[1]Takeoff Sheet'!O258</f>
        <v>Nos</v>
      </c>
      <c r="E184" s="72"/>
      <c r="F184" s="72">
        <f>C184*E184</f>
        <v>0</v>
      </c>
      <c r="G184" s="67"/>
      <c r="H184" s="67">
        <v>40</v>
      </c>
      <c r="I184" s="67"/>
      <c r="J184" s="67"/>
      <c r="K184" s="67"/>
      <c r="L184" s="67"/>
    </row>
    <row r="185" spans="1:12" ht="12.75" customHeight="1">
      <c r="A185" s="80"/>
      <c r="B185" s="97"/>
      <c r="C185" s="93">
        <f t="shared" si="6"/>
        <v>0</v>
      </c>
      <c r="D185" s="71"/>
      <c r="E185" s="72"/>
      <c r="F185" s="72"/>
      <c r="G185" s="67"/>
      <c r="H185" s="67"/>
      <c r="I185" s="67"/>
      <c r="J185" s="67"/>
      <c r="K185" s="67"/>
      <c r="L185" s="67"/>
    </row>
    <row r="186" spans="1:12" ht="12.75" customHeight="1">
      <c r="A186" s="80">
        <f>'[1]Takeoff Sheet'!A260</f>
        <v>11.08</v>
      </c>
      <c r="B186" s="80" t="str">
        <f>'[1]Takeoff Sheet'!B260</f>
        <v>4 blades louvre frame</v>
      </c>
      <c r="C186" s="93">
        <f t="shared" si="6"/>
        <v>64</v>
      </c>
      <c r="D186" s="71" t="str">
        <f>'[1]Takeoff Sheet'!O260</f>
        <v>Nos</v>
      </c>
      <c r="E186" s="72"/>
      <c r="F186" s="72">
        <f>C186*E186</f>
        <v>0</v>
      </c>
      <c r="G186" s="67"/>
      <c r="H186" s="67">
        <v>8</v>
      </c>
      <c r="I186" s="67"/>
      <c r="J186" s="67"/>
      <c r="K186" s="67"/>
      <c r="L186" s="67"/>
    </row>
    <row r="187" spans="1:12" ht="12.75" customHeight="1">
      <c r="A187" s="80"/>
      <c r="B187" s="72"/>
      <c r="C187" s="93">
        <f t="shared" si="6"/>
        <v>0</v>
      </c>
      <c r="D187" s="71"/>
      <c r="E187" s="72"/>
      <c r="F187" s="72"/>
      <c r="G187" s="67"/>
      <c r="H187" s="67"/>
      <c r="I187" s="67"/>
      <c r="J187" s="67"/>
      <c r="K187" s="67"/>
      <c r="L187" s="67"/>
    </row>
    <row r="188" spans="1:12" ht="12.75" customHeight="1">
      <c r="A188" s="80">
        <f>'[1]Takeoff Sheet'!A262</f>
        <v>11.09</v>
      </c>
      <c r="B188" s="80" t="str">
        <f>'[1]Takeoff Sheet'!B262</f>
        <v>WIRE MESH GALVANISED 228 ‐ 2..4mtr x 1..2mtr/sht ‐ 4mm</v>
      </c>
      <c r="C188" s="93">
        <f t="shared" si="6"/>
        <v>112</v>
      </c>
      <c r="D188" s="71" t="str">
        <f>'[1]Takeoff Sheet'!O263</f>
        <v>Sheet</v>
      </c>
      <c r="E188" s="72"/>
      <c r="F188" s="72">
        <f>C188*E188</f>
        <v>0</v>
      </c>
      <c r="G188" s="67"/>
      <c r="H188" s="67">
        <v>14</v>
      </c>
      <c r="I188" s="67"/>
      <c r="J188" s="67"/>
      <c r="K188" s="67"/>
      <c r="L188" s="67"/>
    </row>
    <row r="189" spans="1:12" ht="12.75" customHeight="1">
      <c r="A189" s="80"/>
      <c r="B189" s="72">
        <v>0</v>
      </c>
      <c r="C189" s="93">
        <f t="shared" si="6"/>
        <v>0</v>
      </c>
      <c r="D189" s="71"/>
      <c r="E189" s="72"/>
      <c r="F189" s="72"/>
      <c r="G189" s="67"/>
      <c r="H189" s="67"/>
      <c r="I189" s="67"/>
      <c r="J189" s="67"/>
      <c r="K189" s="67"/>
      <c r="L189" s="67"/>
    </row>
    <row r="190" spans="1:12" ht="12.75" customHeight="1">
      <c r="A190" s="95">
        <f>'[1]Takeoff Sheet'!A266</f>
        <v>12</v>
      </c>
      <c r="B190" s="95" t="str">
        <f>'[1]Takeoff Sheet'!B266</f>
        <v>PAINT WORKS</v>
      </c>
      <c r="C190" s="93">
        <f t="shared" si="6"/>
        <v>0</v>
      </c>
      <c r="D190" s="71"/>
      <c r="E190" s="72"/>
      <c r="F190" s="72"/>
      <c r="G190" s="67"/>
      <c r="H190" s="67"/>
      <c r="I190" s="67"/>
      <c r="J190" s="67"/>
      <c r="K190" s="67"/>
      <c r="L190" s="67"/>
    </row>
    <row r="191" spans="1:12" ht="12.75" customHeight="1">
      <c r="A191" s="80">
        <f>'[1]Takeoff Sheet'!A267</f>
        <v>12.01</v>
      </c>
      <c r="B191" s="80" t="str">
        <f>'[1]Takeoff Sheet'!B267</f>
        <v>Water based  white Primer 4L</v>
      </c>
      <c r="C191" s="93">
        <f t="shared" si="6"/>
        <v>208</v>
      </c>
      <c r="D191" s="71" t="str">
        <f>'[1]Takeoff Sheet'!O267</f>
        <v>Tin</v>
      </c>
      <c r="E191" s="72"/>
      <c r="F191" s="72">
        <f t="shared" ref="F191:F198" si="7">C191*E191</f>
        <v>0</v>
      </c>
      <c r="G191" s="67"/>
      <c r="H191" s="67">
        <v>26</v>
      </c>
      <c r="I191" s="67"/>
      <c r="J191" s="67"/>
      <c r="K191" s="67"/>
      <c r="L191" s="67"/>
    </row>
    <row r="192" spans="1:12" ht="12.75" customHeight="1">
      <c r="A192" s="80">
        <f>'[1]Takeoff Sheet'!A268</f>
        <v>12.02</v>
      </c>
      <c r="B192" s="80" t="str">
        <f>'[1]Takeoff Sheet'!B268</f>
        <v>Water based Undercoat</v>
      </c>
      <c r="C192" s="93">
        <f t="shared" si="6"/>
        <v>304</v>
      </c>
      <c r="D192" s="71" t="str">
        <f>'[1]Takeoff Sheet'!O268</f>
        <v>Tin</v>
      </c>
      <c r="E192" s="72"/>
      <c r="F192" s="72">
        <f t="shared" si="7"/>
        <v>0</v>
      </c>
      <c r="G192" s="67"/>
      <c r="H192" s="67">
        <v>38</v>
      </c>
      <c r="I192" s="67"/>
      <c r="J192" s="67"/>
      <c r="K192" s="67"/>
      <c r="L192" s="67"/>
    </row>
    <row r="193" spans="1:12" ht="12.75" customHeight="1">
      <c r="A193" s="80">
        <f>'[1]Takeoff Sheet'!A269</f>
        <v>12.03</v>
      </c>
      <c r="B193" s="80" t="str">
        <f>'[1]Takeoff Sheet'!B269</f>
        <v>Semi-gloss (16sq.mtr per liter)</v>
      </c>
      <c r="C193" s="93">
        <f t="shared" si="6"/>
        <v>192</v>
      </c>
      <c r="D193" s="71" t="str">
        <f>'[1]Takeoff Sheet'!O269</f>
        <v>Tin</v>
      </c>
      <c r="E193" s="72"/>
      <c r="F193" s="72">
        <f t="shared" si="7"/>
        <v>0</v>
      </c>
      <c r="G193" s="67"/>
      <c r="H193" s="67">
        <v>24</v>
      </c>
      <c r="I193" s="67"/>
      <c r="J193" s="67"/>
      <c r="K193" s="67"/>
      <c r="L193" s="67"/>
    </row>
    <row r="194" spans="1:12" ht="12.75" customHeight="1">
      <c r="A194" s="80">
        <f>'[1]Takeoff Sheet'!A270</f>
        <v>12.04</v>
      </c>
      <c r="B194" s="80" t="str">
        <f>'[1]Takeoff Sheet'!B270</f>
        <v>Water based High-gloss</v>
      </c>
      <c r="C194" s="93">
        <f t="shared" si="6"/>
        <v>240</v>
      </c>
      <c r="D194" s="71" t="str">
        <f>'[1]Takeoff Sheet'!O270</f>
        <v>Tin</v>
      </c>
      <c r="E194" s="72"/>
      <c r="F194" s="72">
        <f t="shared" si="7"/>
        <v>0</v>
      </c>
      <c r="G194" s="67"/>
      <c r="H194" s="67">
        <v>30</v>
      </c>
      <c r="I194" s="67"/>
      <c r="J194" s="67"/>
      <c r="K194" s="67"/>
      <c r="L194" s="67"/>
    </row>
    <row r="195" spans="1:12" ht="12.75" customHeight="1">
      <c r="A195" s="80">
        <f>'[1]Takeoff Sheet'!A271</f>
        <v>12.05</v>
      </c>
      <c r="B195" s="80" t="str">
        <f>'[1]Takeoff Sheet'!B271</f>
        <v>75mm Hand brush</v>
      </c>
      <c r="C195" s="93">
        <f t="shared" si="6"/>
        <v>160</v>
      </c>
      <c r="D195" s="71" t="str">
        <f>'[1]Takeoff Sheet'!O271</f>
        <v>Nos</v>
      </c>
      <c r="E195" s="72"/>
      <c r="F195" s="72">
        <f t="shared" si="7"/>
        <v>0</v>
      </c>
      <c r="G195" s="67"/>
      <c r="H195" s="67">
        <v>20</v>
      </c>
      <c r="I195" s="67"/>
      <c r="J195" s="67"/>
      <c r="K195" s="67"/>
      <c r="L195" s="67"/>
    </row>
    <row r="196" spans="1:12" ht="12.75" customHeight="1">
      <c r="A196" s="80">
        <f>'[1]Takeoff Sheet'!A272</f>
        <v>12.06</v>
      </c>
      <c r="B196" s="80" t="str">
        <f>'[1]Takeoff Sheet'!B272</f>
        <v>Corner brush</v>
      </c>
      <c r="C196" s="93">
        <f t="shared" si="6"/>
        <v>160</v>
      </c>
      <c r="D196" s="71" t="str">
        <f>'[1]Takeoff Sheet'!O273</f>
        <v>Nos</v>
      </c>
      <c r="E196" s="72"/>
      <c r="F196" s="72">
        <f t="shared" si="7"/>
        <v>0</v>
      </c>
      <c r="G196" s="67"/>
      <c r="H196" s="67">
        <v>20</v>
      </c>
      <c r="I196" s="67"/>
      <c r="J196" s="67"/>
      <c r="K196" s="67"/>
      <c r="L196" s="67"/>
    </row>
    <row r="197" spans="1:12" ht="12.75" customHeight="1">
      <c r="A197" s="80">
        <f>'[1]Takeoff Sheet'!A273</f>
        <v>12.07</v>
      </c>
      <c r="B197" s="80" t="str">
        <f>'[1]Takeoff Sheet'!B273</f>
        <v>ROLLER KIT 4 PCS SET OLDFIELD KUPU‐KUPU 230mm [9"]</v>
      </c>
      <c r="C197" s="93">
        <f t="shared" si="6"/>
        <v>160</v>
      </c>
      <c r="D197" s="71" t="str">
        <f>'[1]Takeoff Sheet'!O273</f>
        <v>Nos</v>
      </c>
      <c r="E197" s="72"/>
      <c r="F197" s="72">
        <f t="shared" si="7"/>
        <v>0</v>
      </c>
      <c r="G197" s="67"/>
      <c r="H197" s="67">
        <v>20</v>
      </c>
      <c r="I197" s="67"/>
      <c r="J197" s="67"/>
      <c r="K197" s="67"/>
      <c r="L197" s="67"/>
    </row>
    <row r="198" spans="1:12" ht="12.75" customHeight="1">
      <c r="A198" s="80">
        <f>'[1]Takeoff Sheet'!A274</f>
        <v>12.08</v>
      </c>
      <c r="B198" s="80" t="str">
        <f>'[1]Takeoff Sheet'!B274</f>
        <v>ROLLER SLEEVE ‐ NOOK &amp; FABRIC 100mm [4"] CHINA mouse</v>
      </c>
      <c r="C198" s="93">
        <f t="shared" si="6"/>
        <v>160</v>
      </c>
      <c r="D198" s="71" t="str">
        <f>'[1]Takeoff Sheet'!O274</f>
        <v>Nos</v>
      </c>
      <c r="E198" s="72"/>
      <c r="F198" s="72">
        <f t="shared" si="7"/>
        <v>0</v>
      </c>
      <c r="G198" s="67"/>
      <c r="H198" s="67">
        <v>20</v>
      </c>
      <c r="I198" s="67"/>
      <c r="J198" s="67"/>
      <c r="K198" s="67"/>
      <c r="L198" s="67"/>
    </row>
    <row r="199" spans="1:12" ht="12.75" customHeight="1">
      <c r="A199" s="80"/>
      <c r="B199" s="72"/>
      <c r="C199" s="93">
        <f t="shared" si="6"/>
        <v>0</v>
      </c>
      <c r="D199" s="71"/>
      <c r="E199" s="72"/>
      <c r="F199" s="72"/>
      <c r="G199" s="67"/>
      <c r="H199" s="67"/>
      <c r="I199" s="67"/>
      <c r="J199" s="67"/>
      <c r="K199" s="67"/>
      <c r="L199" s="67"/>
    </row>
    <row r="200" spans="1:12" ht="12.75" customHeight="1">
      <c r="A200" s="95">
        <f>'[1]Takeoff Sheet'!A276</f>
        <v>13</v>
      </c>
      <c r="B200" s="95" t="str">
        <f>'[1]Takeoff Sheet'!B276</f>
        <v>PLUMBING WORKS</v>
      </c>
      <c r="C200" s="93">
        <f t="shared" si="6"/>
        <v>0</v>
      </c>
      <c r="D200" s="71"/>
      <c r="E200" s="72"/>
      <c r="F200" s="72"/>
      <c r="G200" s="67"/>
      <c r="H200" s="67"/>
      <c r="I200" s="67"/>
      <c r="J200" s="67"/>
      <c r="K200" s="67"/>
      <c r="L200" s="67"/>
    </row>
    <row r="201" spans="1:12" ht="12.75" customHeight="1">
      <c r="A201" s="80">
        <f>'[1]Takeoff Sheet'!A277</f>
        <v>13.01</v>
      </c>
      <c r="B201" s="80" t="str">
        <f>'[1]Takeoff Sheet'!B277</f>
        <v>9' Colourbond Corrugate iron roofing sheet</v>
      </c>
      <c r="C201" s="93">
        <f t="shared" si="6"/>
        <v>440</v>
      </c>
      <c r="D201" s="71" t="str">
        <f>'[1]Takeoff Sheet'!O278</f>
        <v>Sheet</v>
      </c>
      <c r="E201" s="72"/>
      <c r="F201" s="72">
        <f>C201*E201</f>
        <v>0</v>
      </c>
      <c r="G201" s="67"/>
      <c r="H201" s="67">
        <v>55</v>
      </c>
      <c r="I201" s="67"/>
      <c r="J201" s="67"/>
      <c r="K201" s="67"/>
      <c r="L201" s="67"/>
    </row>
    <row r="202" spans="1:12" ht="12.75" customHeight="1">
      <c r="A202" s="80"/>
      <c r="B202" s="72"/>
      <c r="C202" s="93">
        <f t="shared" si="6"/>
        <v>0</v>
      </c>
      <c r="D202" s="71"/>
      <c r="E202" s="72"/>
      <c r="F202" s="72"/>
      <c r="G202" s="67"/>
      <c r="H202" s="67"/>
      <c r="I202" s="67"/>
      <c r="J202" s="67"/>
      <c r="K202" s="67"/>
      <c r="L202" s="67"/>
    </row>
    <row r="203" spans="1:12" ht="12.75" customHeight="1">
      <c r="A203" s="80">
        <f>'[1]Takeoff Sheet'!A280</f>
        <v>13.02</v>
      </c>
      <c r="B203" s="80" t="str">
        <f>'[1]Takeoff Sheet'!B280</f>
        <v>WIRE NETTING HEX [CHICKEN] 2 x 2" x 6FT [72"] x 2 x 30</v>
      </c>
      <c r="C203" s="93">
        <f t="shared" si="6"/>
        <v>24</v>
      </c>
      <c r="D203" s="71" t="str">
        <f>'[1]Takeoff Sheet'!O281</f>
        <v>Rolls</v>
      </c>
      <c r="E203" s="72"/>
      <c r="F203" s="72">
        <f>C203*E203</f>
        <v>0</v>
      </c>
      <c r="G203" s="67"/>
      <c r="H203" s="67">
        <v>3</v>
      </c>
      <c r="I203" s="67"/>
      <c r="J203" s="67"/>
      <c r="K203" s="67"/>
      <c r="L203" s="67"/>
    </row>
    <row r="204" spans="1:12" ht="12.75" customHeight="1">
      <c r="A204" s="88"/>
      <c r="B204" s="72"/>
      <c r="C204" s="93">
        <f t="shared" si="6"/>
        <v>0</v>
      </c>
      <c r="D204" s="71"/>
      <c r="E204" s="72"/>
      <c r="F204" s="72"/>
      <c r="G204" s="67"/>
      <c r="H204" s="67"/>
      <c r="I204" s="67"/>
      <c r="J204" s="67"/>
      <c r="K204" s="67"/>
      <c r="L204" s="67"/>
    </row>
    <row r="205" spans="1:12" ht="12.75" customHeight="1">
      <c r="A205" s="80">
        <f>'[1]Takeoff Sheet'!A283</f>
        <v>13.03</v>
      </c>
      <c r="B205" s="80" t="str">
        <f>'[1]Takeoff Sheet'!B283</f>
        <v>SISAL F‐STOP 1250mm x 40M (50m²) DOUBLE SIDE  ROLL</v>
      </c>
      <c r="C205" s="93">
        <f t="shared" si="6"/>
        <v>32</v>
      </c>
      <c r="D205" s="71" t="str">
        <f>'[1]Takeoff Sheet'!O284</f>
        <v>Rolls</v>
      </c>
      <c r="E205" s="72"/>
      <c r="F205" s="72">
        <f>C205*E205</f>
        <v>0</v>
      </c>
      <c r="G205" s="67"/>
      <c r="H205" s="67">
        <v>4</v>
      </c>
      <c r="I205" s="67"/>
      <c r="J205" s="67"/>
      <c r="K205" s="67"/>
      <c r="L205" s="67"/>
    </row>
    <row r="206" spans="1:12" ht="12.75" customHeight="1">
      <c r="A206" s="80"/>
      <c r="B206" s="72"/>
      <c r="C206" s="93">
        <f t="shared" si="6"/>
        <v>0</v>
      </c>
      <c r="D206" s="71"/>
      <c r="E206" s="72"/>
      <c r="F206" s="72"/>
      <c r="G206" s="67"/>
      <c r="H206" s="67"/>
      <c r="I206" s="67"/>
      <c r="J206" s="67"/>
      <c r="K206" s="67"/>
      <c r="L206" s="67"/>
    </row>
    <row r="207" spans="1:12" ht="12.75" customHeight="1">
      <c r="A207" s="80">
        <f>'[1]Takeoff Sheet'!A286</f>
        <v>13.04</v>
      </c>
      <c r="B207" s="80" t="str">
        <f>'[1]Takeoff Sheet'!B286</f>
        <v>Colourbond Ridge cap 2.4mtr</v>
      </c>
      <c r="C207" s="93">
        <f t="shared" si="6"/>
        <v>80</v>
      </c>
      <c r="D207" s="71" t="str">
        <f>'[1]Takeoff Sheet'!O287</f>
        <v>Sheet</v>
      </c>
      <c r="E207" s="72"/>
      <c r="F207" s="72">
        <f>C207*E207</f>
        <v>0</v>
      </c>
      <c r="G207" s="67"/>
      <c r="H207" s="67">
        <v>10</v>
      </c>
      <c r="I207" s="67"/>
      <c r="J207" s="67"/>
      <c r="K207" s="67"/>
      <c r="L207" s="67"/>
    </row>
    <row r="208" spans="1:12" ht="12.75" customHeight="1">
      <c r="A208" s="80"/>
      <c r="B208" s="72"/>
      <c r="C208" s="93">
        <f t="shared" si="6"/>
        <v>0</v>
      </c>
      <c r="D208" s="71"/>
      <c r="E208" s="72"/>
      <c r="F208" s="72"/>
      <c r="G208" s="67"/>
      <c r="H208" s="67"/>
      <c r="I208" s="67"/>
      <c r="J208" s="67"/>
      <c r="K208" s="67"/>
      <c r="L208" s="67"/>
    </row>
    <row r="209" spans="1:12" ht="12.75" customHeight="1">
      <c r="A209" s="80">
        <f>'[1]Takeoff Sheet'!A289</f>
        <v>13.05</v>
      </c>
      <c r="B209" s="80" t="str">
        <f>'[1]Takeoff Sheet'!B289</f>
        <v>Colourbond Flashing 2.4mtr</v>
      </c>
      <c r="C209" s="93">
        <f t="shared" si="6"/>
        <v>32</v>
      </c>
      <c r="D209" s="71" t="str">
        <f>'[1]Takeoff Sheet'!O290</f>
        <v>Sheet</v>
      </c>
      <c r="E209" s="72"/>
      <c r="F209" s="72">
        <f>C209*E209</f>
        <v>0</v>
      </c>
      <c r="G209" s="67"/>
      <c r="H209" s="67">
        <v>4</v>
      </c>
      <c r="I209" s="67"/>
      <c r="J209" s="67"/>
      <c r="K209" s="67"/>
      <c r="L209" s="67"/>
    </row>
    <row r="210" spans="1:12" ht="12.75" customHeight="1">
      <c r="A210" s="80"/>
      <c r="B210" s="80"/>
      <c r="C210" s="93">
        <f t="shared" si="6"/>
        <v>0</v>
      </c>
      <c r="D210" s="71"/>
      <c r="E210" s="72"/>
      <c r="F210" s="72"/>
      <c r="G210" s="67"/>
      <c r="H210" s="67"/>
      <c r="I210" s="67"/>
      <c r="J210" s="67"/>
      <c r="K210" s="67"/>
      <c r="L210" s="67"/>
    </row>
    <row r="211" spans="1:12" ht="12.75" customHeight="1">
      <c r="A211" s="80">
        <f>'[1]Takeoff Sheet'!A292</f>
        <v>13.06</v>
      </c>
      <c r="B211" s="80" t="str">
        <f>'[1]Takeoff Sheet'!B292</f>
        <v>2.4m Quad Gutter</v>
      </c>
      <c r="C211" s="93">
        <f t="shared" si="6"/>
        <v>144</v>
      </c>
      <c r="D211" s="71" t="str">
        <f>'[1]Takeoff Sheet'!O293</f>
        <v>Sheet</v>
      </c>
      <c r="E211" s="72"/>
      <c r="F211" s="72">
        <f>C211*E211</f>
        <v>0</v>
      </c>
      <c r="G211" s="67"/>
      <c r="H211" s="67">
        <v>18</v>
      </c>
      <c r="I211" s="67"/>
      <c r="J211" s="67"/>
      <c r="K211" s="67"/>
      <c r="L211" s="67"/>
    </row>
    <row r="212" spans="1:12" ht="12.75" customHeight="1">
      <c r="A212" s="80"/>
      <c r="B212" s="80"/>
      <c r="C212" s="93">
        <f t="shared" si="6"/>
        <v>0</v>
      </c>
      <c r="D212" s="71"/>
      <c r="E212" s="72"/>
      <c r="F212" s="72"/>
      <c r="G212" s="67"/>
      <c r="H212" s="67"/>
      <c r="I212" s="67"/>
      <c r="J212" s="67"/>
      <c r="K212" s="67"/>
      <c r="L212" s="67"/>
    </row>
    <row r="213" spans="1:12" ht="12.75" customHeight="1">
      <c r="A213" s="80">
        <f>'[1]Takeoff Sheet'!A295</f>
        <v>13.07</v>
      </c>
      <c r="B213" s="80" t="str">
        <f>'[1]Takeoff Sheet'!B295</f>
        <v>1.2m Quad gutter bracket</v>
      </c>
      <c r="C213" s="93">
        <f t="shared" si="6"/>
        <v>1040</v>
      </c>
      <c r="D213" s="71" t="str">
        <f>'[1]Takeoff Sheet'!O296</f>
        <v>Nos</v>
      </c>
      <c r="E213" s="72"/>
      <c r="F213" s="72">
        <f>C213*E213</f>
        <v>0</v>
      </c>
      <c r="G213" s="67"/>
      <c r="H213" s="67">
        <v>130</v>
      </c>
      <c r="I213" s="67"/>
      <c r="J213" s="67"/>
      <c r="K213" s="67"/>
      <c r="L213" s="67"/>
    </row>
    <row r="214" spans="1:12" ht="12.75" customHeight="1">
      <c r="A214" s="80"/>
      <c r="B214" s="80"/>
      <c r="C214" s="93">
        <f t="shared" si="6"/>
        <v>0</v>
      </c>
      <c r="D214" s="71"/>
      <c r="E214" s="72"/>
      <c r="F214" s="72"/>
      <c r="G214" s="67"/>
      <c r="H214" s="67"/>
      <c r="I214" s="67"/>
      <c r="J214" s="67"/>
      <c r="K214" s="67"/>
      <c r="L214" s="67"/>
    </row>
    <row r="215" spans="1:12" ht="12.75" customHeight="1">
      <c r="A215" s="80">
        <f>'[1]Takeoff Sheet'!A298</f>
        <v>13.08</v>
      </c>
      <c r="B215" s="80" t="str">
        <f>'[1]Takeoff Sheet'!B298</f>
        <v>100mm PVC pipe</v>
      </c>
      <c r="C215" s="93">
        <f t="shared" si="6"/>
        <v>128</v>
      </c>
      <c r="D215" s="71" t="str">
        <f>'[1]Takeoff Sheet'!O298</f>
        <v>Length(s)</v>
      </c>
      <c r="E215" s="72"/>
      <c r="F215" s="72">
        <f>C215*E215</f>
        <v>0</v>
      </c>
      <c r="G215" s="67"/>
      <c r="H215" s="67">
        <v>16</v>
      </c>
      <c r="I215" s="67"/>
      <c r="J215" s="67"/>
      <c r="K215" s="67"/>
      <c r="L215" s="67"/>
    </row>
    <row r="216" spans="1:12" ht="12.75" customHeight="1">
      <c r="A216" s="80"/>
      <c r="B216" s="80"/>
      <c r="C216" s="93">
        <f t="shared" si="6"/>
        <v>0</v>
      </c>
      <c r="D216" s="71"/>
      <c r="E216" s="72"/>
      <c r="F216" s="72"/>
      <c r="G216" s="67"/>
      <c r="H216" s="67"/>
      <c r="I216" s="67"/>
      <c r="J216" s="67"/>
      <c r="K216" s="67"/>
      <c r="L216" s="67"/>
    </row>
    <row r="217" spans="1:12" ht="12.75" customHeight="1">
      <c r="A217" s="80">
        <f>'[1]Takeoff Sheet'!A299</f>
        <v>13.09</v>
      </c>
      <c r="B217" s="80" t="str">
        <f>'[1]Takeoff Sheet'!B299</f>
        <v>100mm PVC bend 45deg</v>
      </c>
      <c r="C217" s="93">
        <f t="shared" si="6"/>
        <v>160</v>
      </c>
      <c r="D217" s="71" t="str">
        <f>'[1]Takeoff Sheet'!O299</f>
        <v>Nos</v>
      </c>
      <c r="E217" s="72"/>
      <c r="F217" s="72">
        <f>C217*E217</f>
        <v>0</v>
      </c>
      <c r="G217" s="67"/>
      <c r="H217" s="67">
        <v>20</v>
      </c>
      <c r="I217" s="67"/>
      <c r="J217" s="67"/>
      <c r="K217" s="67"/>
      <c r="L217" s="67"/>
    </row>
    <row r="218" spans="1:12" ht="12.75" customHeight="1">
      <c r="A218" s="80"/>
      <c r="B218" s="80"/>
      <c r="C218" s="93">
        <f t="shared" si="6"/>
        <v>0</v>
      </c>
      <c r="D218" s="71"/>
      <c r="E218" s="72"/>
      <c r="F218" s="72"/>
      <c r="G218" s="67"/>
      <c r="H218" s="67"/>
      <c r="I218" s="67"/>
      <c r="J218" s="67"/>
      <c r="K218" s="67"/>
      <c r="L218" s="67"/>
    </row>
    <row r="219" spans="1:12" ht="12.75" customHeight="1">
      <c r="A219" s="80">
        <f>'[1]Takeoff Sheet'!A300</f>
        <v>13.1</v>
      </c>
      <c r="B219" s="80" t="str">
        <f>'[1]Takeoff Sheet'!B300</f>
        <v>100mm PVC Inspection opening</v>
      </c>
      <c r="C219" s="93">
        <f t="shared" si="6"/>
        <v>96</v>
      </c>
      <c r="D219" s="71" t="str">
        <f>'[1]Takeoff Sheet'!O300</f>
        <v>Nos</v>
      </c>
      <c r="E219" s="72"/>
      <c r="F219" s="72">
        <f>C219*E219</f>
        <v>0</v>
      </c>
      <c r="G219" s="67"/>
      <c r="H219" s="67">
        <v>12</v>
      </c>
      <c r="I219" s="67"/>
      <c r="J219" s="67"/>
      <c r="K219" s="67"/>
      <c r="L219" s="67"/>
    </row>
    <row r="220" spans="1:12" ht="12.75" customHeight="1">
      <c r="A220" s="80"/>
      <c r="B220" s="80"/>
      <c r="C220" s="93">
        <f t="shared" si="6"/>
        <v>0</v>
      </c>
      <c r="D220" s="71"/>
      <c r="E220" s="72"/>
      <c r="F220" s="72"/>
      <c r="G220" s="67"/>
      <c r="H220" s="67"/>
      <c r="I220" s="67"/>
      <c r="J220" s="67"/>
      <c r="K220" s="67"/>
      <c r="L220" s="67"/>
    </row>
    <row r="221" spans="1:12" ht="12.75" customHeight="1">
      <c r="A221" s="80">
        <f>'[1]Takeoff Sheet'!A301</f>
        <v>13.11</v>
      </c>
      <c r="B221" s="80" t="str">
        <f>'[1]Takeoff Sheet'!B301</f>
        <v>PVCF DWV CLIP STANDARD PIPE 100mm [141.100] WASTE FITTING</v>
      </c>
      <c r="C221" s="93">
        <f t="shared" si="6"/>
        <v>320</v>
      </c>
      <c r="D221" s="71" t="str">
        <f>'[1]Takeoff Sheet'!O301</f>
        <v>Nos</v>
      </c>
      <c r="E221" s="72"/>
      <c r="F221" s="72">
        <f>C221*E221</f>
        <v>0</v>
      </c>
      <c r="G221" s="67"/>
      <c r="H221" s="67">
        <v>40</v>
      </c>
      <c r="I221" s="67"/>
      <c r="J221" s="67"/>
      <c r="K221" s="67"/>
      <c r="L221" s="67"/>
    </row>
    <row r="222" spans="1:12" ht="12.75" customHeight="1">
      <c r="A222" s="80"/>
      <c r="B222" s="80"/>
      <c r="C222" s="93">
        <f t="shared" si="6"/>
        <v>0</v>
      </c>
      <c r="D222" s="71"/>
      <c r="E222" s="72"/>
      <c r="F222" s="72"/>
      <c r="G222" s="67"/>
      <c r="H222" s="67"/>
      <c r="I222" s="67"/>
      <c r="J222" s="67"/>
      <c r="K222" s="67"/>
      <c r="L222" s="67"/>
    </row>
    <row r="223" spans="1:12" ht="12.75" customHeight="1">
      <c r="A223" s="80">
        <f>'[1]Takeoff Sheet'!A302</f>
        <v>13.12</v>
      </c>
      <c r="B223" s="80" t="str">
        <f>'[1]Takeoff Sheet'!B302</f>
        <v>100mm PVC Elbow</v>
      </c>
      <c r="C223" s="93">
        <f t="shared" si="6"/>
        <v>160</v>
      </c>
      <c r="D223" s="71" t="str">
        <f>'[1]Takeoff Sheet'!O302</f>
        <v>Nos</v>
      </c>
      <c r="E223" s="72"/>
      <c r="F223" s="72">
        <f>C223*E223</f>
        <v>0</v>
      </c>
      <c r="G223" s="67"/>
      <c r="H223" s="67">
        <v>20</v>
      </c>
      <c r="I223" s="67"/>
      <c r="J223" s="67"/>
      <c r="K223" s="67"/>
      <c r="L223" s="67"/>
    </row>
    <row r="224" spans="1:12" ht="12.75" customHeight="1">
      <c r="A224" s="80"/>
      <c r="B224" s="80"/>
      <c r="C224" s="93">
        <f t="shared" si="6"/>
        <v>0</v>
      </c>
      <c r="D224" s="71"/>
      <c r="E224" s="72"/>
      <c r="F224" s="72"/>
      <c r="G224" s="67"/>
      <c r="H224" s="67"/>
      <c r="I224" s="67"/>
      <c r="J224" s="67"/>
      <c r="K224" s="67"/>
      <c r="L224" s="67"/>
    </row>
    <row r="225" spans="1:12" ht="12.75" customHeight="1">
      <c r="A225" s="80">
        <f>'[1]Takeoff Sheet'!A303</f>
        <v>13.13</v>
      </c>
      <c r="B225" s="80" t="str">
        <f>'[1]Takeoff Sheet'!B303</f>
        <v>100mm PVC Gully trap</v>
      </c>
      <c r="C225" s="93">
        <f t="shared" si="6"/>
        <v>32</v>
      </c>
      <c r="D225" s="71" t="str">
        <f>'[1]Takeoff Sheet'!O303</f>
        <v>Nos</v>
      </c>
      <c r="E225" s="72"/>
      <c r="F225" s="72">
        <f>C225*E225</f>
        <v>0</v>
      </c>
      <c r="G225" s="67"/>
      <c r="H225" s="67">
        <v>4</v>
      </c>
      <c r="I225" s="67"/>
      <c r="J225" s="67"/>
      <c r="K225" s="67"/>
      <c r="L225" s="67"/>
    </row>
    <row r="226" spans="1:12" ht="12.75" customHeight="1">
      <c r="A226" s="80"/>
      <c r="B226" s="80"/>
      <c r="C226" s="93">
        <f t="shared" si="6"/>
        <v>0</v>
      </c>
      <c r="D226" s="71"/>
      <c r="E226" s="72"/>
      <c r="F226" s="72"/>
      <c r="G226" s="67"/>
      <c r="H226" s="67"/>
      <c r="I226" s="67"/>
      <c r="J226" s="67"/>
      <c r="K226" s="67"/>
      <c r="L226" s="67"/>
    </row>
    <row r="227" spans="1:12" ht="12.75" customHeight="1">
      <c r="A227" s="80">
        <f>'[1]Takeoff Sheet'!A304</f>
        <v>13.14</v>
      </c>
      <c r="B227" s="80" t="str">
        <f>'[1]Takeoff Sheet'!B304</f>
        <v xml:space="preserve">100mm PVC Tee </v>
      </c>
      <c r="C227" s="93">
        <f t="shared" si="6"/>
        <v>128</v>
      </c>
      <c r="D227" s="71" t="str">
        <f>'[1]Takeoff Sheet'!O304</f>
        <v>Nos</v>
      </c>
      <c r="E227" s="72"/>
      <c r="F227" s="72">
        <f>C227*E227</f>
        <v>0</v>
      </c>
      <c r="G227" s="67"/>
      <c r="H227" s="67">
        <v>16</v>
      </c>
      <c r="I227" s="67"/>
      <c r="J227" s="67"/>
      <c r="K227" s="67"/>
      <c r="L227" s="67"/>
    </row>
    <row r="228" spans="1:12" ht="12.75" customHeight="1">
      <c r="A228" s="80"/>
      <c r="B228" s="80"/>
      <c r="C228" s="93">
        <f t="shared" si="6"/>
        <v>0</v>
      </c>
      <c r="D228" s="71"/>
      <c r="E228" s="72"/>
      <c r="F228" s="72"/>
      <c r="G228" s="67"/>
      <c r="H228" s="67"/>
      <c r="I228" s="67"/>
      <c r="J228" s="67"/>
      <c r="K228" s="67"/>
      <c r="L228" s="67"/>
    </row>
    <row r="229" spans="1:12" ht="12.75" customHeight="1">
      <c r="A229" s="80">
        <f>'[1]Takeoff Sheet'!A305</f>
        <v>13.15</v>
      </c>
      <c r="B229" s="80" t="str">
        <f>'[1]Takeoff Sheet'!B305</f>
        <v>100mm PVC Pan collar</v>
      </c>
      <c r="C229" s="93">
        <f t="shared" si="6"/>
        <v>16</v>
      </c>
      <c r="D229" s="71" t="str">
        <f>'[1]Takeoff Sheet'!O305</f>
        <v>Nos</v>
      </c>
      <c r="E229" s="72"/>
      <c r="F229" s="72">
        <f>C229*E229</f>
        <v>0</v>
      </c>
      <c r="G229" s="67"/>
      <c r="H229" s="67">
        <v>2</v>
      </c>
      <c r="I229" s="67"/>
      <c r="J229" s="67"/>
      <c r="K229" s="67"/>
      <c r="L229" s="67"/>
    </row>
    <row r="230" spans="1:12" ht="12.75" customHeight="1">
      <c r="A230" s="80"/>
      <c r="B230" s="80"/>
      <c r="C230" s="93">
        <f t="shared" si="6"/>
        <v>0</v>
      </c>
      <c r="D230" s="71"/>
      <c r="E230" s="72"/>
      <c r="F230" s="72"/>
      <c r="G230" s="67"/>
      <c r="H230" s="67"/>
      <c r="I230" s="67"/>
      <c r="J230" s="67"/>
      <c r="K230" s="67"/>
      <c r="L230" s="67"/>
    </row>
    <row r="231" spans="1:12" ht="12.75" customHeight="1">
      <c r="A231" s="80">
        <f>'[1]Takeoff Sheet'!A306</f>
        <v>13.16</v>
      </c>
      <c r="B231" s="80" t="str">
        <f>'[1]Takeoff Sheet'!B306</f>
        <v>100mm Y-junction</v>
      </c>
      <c r="C231" s="93">
        <f t="shared" si="6"/>
        <v>64</v>
      </c>
      <c r="D231" s="71" t="str">
        <f>'[1]Takeoff Sheet'!O306</f>
        <v>Nos</v>
      </c>
      <c r="E231" s="72"/>
      <c r="F231" s="72">
        <f>C231*E231</f>
        <v>0</v>
      </c>
      <c r="G231" s="67"/>
      <c r="H231" s="67">
        <v>8</v>
      </c>
      <c r="I231" s="67"/>
      <c r="J231" s="67"/>
      <c r="K231" s="67"/>
      <c r="L231" s="67"/>
    </row>
    <row r="232" spans="1:12" ht="12.75" customHeight="1">
      <c r="A232" s="80"/>
      <c r="B232" s="80"/>
      <c r="C232" s="93">
        <f t="shared" si="6"/>
        <v>0</v>
      </c>
      <c r="D232" s="71"/>
      <c r="E232" s="72"/>
      <c r="F232" s="72"/>
      <c r="G232" s="67"/>
      <c r="H232" s="67"/>
      <c r="I232" s="67"/>
      <c r="J232" s="67"/>
      <c r="K232" s="67"/>
      <c r="L232" s="67"/>
    </row>
    <row r="233" spans="1:12" ht="12.75" customHeight="1">
      <c r="A233" s="80">
        <f>'[1]Takeoff Sheet'!A307</f>
        <v>13.17</v>
      </c>
      <c r="B233" s="80" t="str">
        <f>'[1]Takeoff Sheet'!B307</f>
        <v>100mm Floor grate</v>
      </c>
      <c r="C233" s="93">
        <f t="shared" si="6"/>
        <v>16</v>
      </c>
      <c r="D233" s="71" t="str">
        <f>'[1]Takeoff Sheet'!O307</f>
        <v>Nos</v>
      </c>
      <c r="E233" s="72"/>
      <c r="F233" s="72">
        <f>C233*E233</f>
        <v>0</v>
      </c>
      <c r="G233" s="67"/>
      <c r="H233" s="67">
        <v>2</v>
      </c>
      <c r="I233" s="67"/>
      <c r="J233" s="67"/>
      <c r="K233" s="67"/>
      <c r="L233" s="67"/>
    </row>
    <row r="234" spans="1:12" ht="12.75" customHeight="1">
      <c r="A234" s="80"/>
      <c r="B234" s="80"/>
      <c r="C234" s="93">
        <f t="shared" si="6"/>
        <v>0</v>
      </c>
      <c r="D234" s="71"/>
      <c r="E234" s="72"/>
      <c r="F234" s="72"/>
      <c r="G234" s="67"/>
      <c r="H234" s="67"/>
      <c r="I234" s="67"/>
      <c r="J234" s="67"/>
      <c r="K234" s="67"/>
      <c r="L234" s="67"/>
    </row>
    <row r="235" spans="1:12" ht="12.75" customHeight="1">
      <c r="A235" s="80">
        <f>'[1]Takeoff Sheet'!A308</f>
        <v>13.18</v>
      </c>
      <c r="B235" s="80" t="str">
        <f>'[1]Takeoff Sheet'!B308</f>
        <v>100mm Vent cowl</v>
      </c>
      <c r="C235" s="93">
        <f t="shared" si="6"/>
        <v>16</v>
      </c>
      <c r="D235" s="71"/>
      <c r="E235" s="72"/>
      <c r="F235" s="72">
        <f>C235*E235</f>
        <v>0</v>
      </c>
      <c r="G235" s="67"/>
      <c r="H235" s="67">
        <v>2</v>
      </c>
      <c r="I235" s="67"/>
      <c r="J235" s="67"/>
      <c r="K235" s="67"/>
      <c r="L235" s="67"/>
    </row>
    <row r="236" spans="1:12" ht="12.75" customHeight="1">
      <c r="A236" s="80"/>
      <c r="B236" s="80"/>
      <c r="C236" s="93">
        <f t="shared" si="6"/>
        <v>0</v>
      </c>
      <c r="D236" s="71"/>
      <c r="E236" s="72"/>
      <c r="F236" s="72"/>
      <c r="G236" s="67"/>
      <c r="H236" s="67"/>
      <c r="I236" s="67"/>
      <c r="J236" s="67"/>
      <c r="K236" s="67"/>
      <c r="L236" s="67"/>
    </row>
    <row r="237" spans="1:12" ht="12.75" customHeight="1">
      <c r="A237" s="80">
        <f>'[1]Takeoff Sheet'!A309</f>
        <v>13.19</v>
      </c>
      <c r="B237" s="80" t="str">
        <f>'[1]Takeoff Sheet'!B309</f>
        <v>50mm PVC Pipe</v>
      </c>
      <c r="C237" s="93">
        <f t="shared" si="6"/>
        <v>64</v>
      </c>
      <c r="D237" s="71" t="str">
        <f>'[1]Takeoff Sheet'!O309</f>
        <v>Nos</v>
      </c>
      <c r="E237" s="72"/>
      <c r="F237" s="72">
        <f>C237*E237</f>
        <v>0</v>
      </c>
      <c r="G237" s="67"/>
      <c r="H237" s="67">
        <v>8</v>
      </c>
      <c r="I237" s="67"/>
      <c r="J237" s="67"/>
      <c r="K237" s="67"/>
      <c r="L237" s="67"/>
    </row>
    <row r="238" spans="1:12" ht="12.75" customHeight="1">
      <c r="A238" s="80"/>
      <c r="B238" s="80"/>
      <c r="C238" s="93">
        <f t="shared" si="6"/>
        <v>0</v>
      </c>
      <c r="D238" s="71"/>
      <c r="E238" s="72"/>
      <c r="F238" s="72"/>
      <c r="G238" s="67"/>
      <c r="H238" s="67"/>
      <c r="I238" s="67"/>
      <c r="J238" s="67"/>
      <c r="K238" s="67"/>
      <c r="L238" s="67"/>
    </row>
    <row r="239" spans="1:12" ht="12.75" customHeight="1">
      <c r="A239" s="80">
        <f>'[1]Takeoff Sheet'!A310</f>
        <v>13.2</v>
      </c>
      <c r="B239" s="80" t="str">
        <f>'[1]Takeoff Sheet'!B310</f>
        <v>50mm PVC elbow</v>
      </c>
      <c r="C239" s="93">
        <f t="shared" si="6"/>
        <v>128</v>
      </c>
      <c r="D239" s="71" t="str">
        <f>'[1]Takeoff Sheet'!O310</f>
        <v>Nos</v>
      </c>
      <c r="E239" s="72"/>
      <c r="F239" s="72">
        <f>C239*E239</f>
        <v>0</v>
      </c>
      <c r="G239" s="67"/>
      <c r="H239" s="67">
        <v>16</v>
      </c>
      <c r="I239" s="67"/>
      <c r="J239" s="67"/>
      <c r="K239" s="67"/>
      <c r="L239" s="67"/>
    </row>
    <row r="240" spans="1:12" ht="12.75" customHeight="1">
      <c r="A240" s="80"/>
      <c r="B240" s="80"/>
      <c r="C240" s="93">
        <f t="shared" si="6"/>
        <v>0</v>
      </c>
      <c r="D240" s="71"/>
      <c r="E240" s="72"/>
      <c r="F240" s="72"/>
      <c r="G240" s="67"/>
      <c r="H240" s="67"/>
      <c r="I240" s="67"/>
      <c r="J240" s="67"/>
      <c r="K240" s="67"/>
      <c r="L240" s="67"/>
    </row>
    <row r="241" spans="1:12" ht="12.75" customHeight="1">
      <c r="A241" s="80">
        <f>'[1]Takeoff Sheet'!A311</f>
        <v>13.21</v>
      </c>
      <c r="B241" s="80" t="str">
        <f>'[1]Takeoff Sheet'!B311</f>
        <v>50mm PVCF DWV Clip standard Pipe 50mm</v>
      </c>
      <c r="C241" s="93">
        <f t="shared" si="6"/>
        <v>160</v>
      </c>
      <c r="D241" s="71" t="str">
        <f>'[1]Takeoff Sheet'!O311</f>
        <v>Nos</v>
      </c>
      <c r="E241" s="72"/>
      <c r="F241" s="72">
        <f>C241*E241</f>
        <v>0</v>
      </c>
      <c r="G241" s="67"/>
      <c r="H241" s="67">
        <v>20</v>
      </c>
      <c r="I241" s="67"/>
      <c r="J241" s="67"/>
      <c r="K241" s="67"/>
      <c r="L241" s="67"/>
    </row>
    <row r="242" spans="1:12" ht="12.75" customHeight="1">
      <c r="A242" s="80"/>
      <c r="B242" s="80"/>
      <c r="C242" s="93">
        <f t="shared" si="6"/>
        <v>0</v>
      </c>
      <c r="D242" s="71"/>
      <c r="E242" s="72"/>
      <c r="F242" s="72"/>
      <c r="G242" s="67"/>
      <c r="H242" s="67"/>
      <c r="I242" s="67"/>
      <c r="J242" s="67"/>
      <c r="K242" s="67"/>
      <c r="L242" s="67"/>
    </row>
    <row r="243" spans="1:12" ht="12.75" customHeight="1">
      <c r="A243" s="80">
        <f>'[1]Takeoff Sheet'!A312</f>
        <v>13.22</v>
      </c>
      <c r="B243" s="80" t="str">
        <f>'[1]Takeoff Sheet'!B312</f>
        <v>50mm PVC Tee</v>
      </c>
      <c r="C243" s="93">
        <f t="shared" si="6"/>
        <v>160</v>
      </c>
      <c r="D243" s="71" t="str">
        <f>'[1]Takeoff Sheet'!O311</f>
        <v>Nos</v>
      </c>
      <c r="E243" s="72"/>
      <c r="F243" s="72">
        <f>C243*E243</f>
        <v>0</v>
      </c>
      <c r="G243" s="67"/>
      <c r="H243" s="67">
        <v>20</v>
      </c>
      <c r="I243" s="67"/>
      <c r="J243" s="67"/>
      <c r="K243" s="67"/>
      <c r="L243" s="67"/>
    </row>
    <row r="244" spans="1:12" ht="12.75" customHeight="1">
      <c r="A244" s="80"/>
      <c r="B244" s="80"/>
      <c r="C244" s="93">
        <f t="shared" si="6"/>
        <v>0</v>
      </c>
      <c r="D244" s="71"/>
      <c r="E244" s="72"/>
      <c r="F244" s="72"/>
      <c r="G244" s="67"/>
      <c r="H244" s="67"/>
      <c r="I244" s="67"/>
      <c r="J244" s="67"/>
      <c r="K244" s="67"/>
      <c r="L244" s="67"/>
    </row>
    <row r="245" spans="1:12" ht="12.75" customHeight="1">
      <c r="A245" s="80">
        <f>'[1]Takeoff Sheet'!A313</f>
        <v>13.23</v>
      </c>
      <c r="B245" s="80" t="str">
        <f>'[1]Takeoff Sheet'!B313</f>
        <v xml:space="preserve">100-50mm PVC reducer </v>
      </c>
      <c r="C245" s="93">
        <f t="shared" si="6"/>
        <v>96</v>
      </c>
      <c r="D245" s="71" t="str">
        <f>'[1]Takeoff Sheet'!O313</f>
        <v>Nos</v>
      </c>
      <c r="E245" s="72"/>
      <c r="F245" s="72">
        <f>C245*E245</f>
        <v>0</v>
      </c>
      <c r="G245" s="67"/>
      <c r="H245" s="67">
        <v>12</v>
      </c>
      <c r="I245" s="67"/>
      <c r="J245" s="67"/>
      <c r="K245" s="67"/>
      <c r="L245" s="67"/>
    </row>
    <row r="246" spans="1:12" ht="12.75" customHeight="1">
      <c r="A246" s="80"/>
      <c r="B246" s="80"/>
      <c r="C246" s="93">
        <f t="shared" si="6"/>
        <v>0</v>
      </c>
      <c r="D246" s="71"/>
      <c r="E246" s="72"/>
      <c r="F246" s="72"/>
      <c r="G246" s="67"/>
      <c r="H246" s="67"/>
      <c r="I246" s="67"/>
      <c r="J246" s="67"/>
      <c r="K246" s="67"/>
      <c r="L246" s="67"/>
    </row>
    <row r="247" spans="1:12" ht="12.75" customHeight="1">
      <c r="A247" s="80">
        <f>'[1]Takeoff Sheet'!A314</f>
        <v>13.24</v>
      </c>
      <c r="B247" s="80" t="str">
        <f>'[1]Takeoff Sheet'!B314</f>
        <v xml:space="preserve">40mm S-trap </v>
      </c>
      <c r="C247" s="93">
        <f t="shared" si="6"/>
        <v>80</v>
      </c>
      <c r="D247" s="71" t="str">
        <f>'[1]Takeoff Sheet'!O314</f>
        <v>Nos</v>
      </c>
      <c r="E247" s="72"/>
      <c r="F247" s="72">
        <f>C247*E247</f>
        <v>0</v>
      </c>
      <c r="G247" s="67"/>
      <c r="H247" s="67">
        <v>10</v>
      </c>
      <c r="I247" s="67"/>
      <c r="J247" s="67"/>
      <c r="K247" s="67"/>
      <c r="L247" s="67"/>
    </row>
    <row r="248" spans="1:12" ht="12.75" customHeight="1">
      <c r="A248" s="80"/>
      <c r="B248" s="80"/>
      <c r="C248" s="93">
        <f t="shared" ref="C248:C311" si="8">H248*8</f>
        <v>0</v>
      </c>
      <c r="D248" s="71"/>
      <c r="E248" s="72"/>
      <c r="F248" s="72"/>
      <c r="G248" s="67"/>
      <c r="H248" s="67"/>
      <c r="I248" s="67"/>
      <c r="J248" s="67"/>
      <c r="K248" s="67"/>
      <c r="L248" s="67"/>
    </row>
    <row r="249" spans="1:12" ht="12.75" customHeight="1">
      <c r="A249" s="80">
        <f>'[1]Takeoff Sheet'!A315</f>
        <v>13.25</v>
      </c>
      <c r="B249" s="80" t="str">
        <f>'[1]Takeoff Sheet'!B315</f>
        <v>40mm Plug and Waste</v>
      </c>
      <c r="C249" s="93">
        <f t="shared" si="8"/>
        <v>64</v>
      </c>
      <c r="D249" s="71" t="str">
        <f>'[1]Takeoff Sheet'!O315</f>
        <v>Nos</v>
      </c>
      <c r="E249" s="72"/>
      <c r="F249" s="72">
        <f>C249*E249</f>
        <v>0</v>
      </c>
      <c r="G249" s="67"/>
      <c r="H249" s="67">
        <v>8</v>
      </c>
      <c r="I249" s="67"/>
      <c r="J249" s="67"/>
      <c r="K249" s="67"/>
      <c r="L249" s="67"/>
    </row>
    <row r="250" spans="1:12" ht="12.75" customHeight="1">
      <c r="A250" s="80"/>
      <c r="B250" s="80"/>
      <c r="C250" s="93">
        <f t="shared" si="8"/>
        <v>0</v>
      </c>
      <c r="D250" s="71"/>
      <c r="E250" s="72"/>
      <c r="F250" s="72"/>
      <c r="G250" s="67"/>
      <c r="H250" s="67"/>
      <c r="I250" s="67"/>
      <c r="J250" s="67"/>
      <c r="K250" s="67"/>
      <c r="L250" s="67"/>
    </row>
    <row r="251" spans="1:12" ht="12.75" customHeight="1">
      <c r="A251" s="80">
        <f>'[1]Takeoff Sheet'!A316</f>
        <v>13.26</v>
      </c>
      <c r="B251" s="80" t="str">
        <f>'[1]Takeoff Sheet'!B316</f>
        <v>40mm PVC Pipe</v>
      </c>
      <c r="C251" s="93">
        <f t="shared" si="8"/>
        <v>32</v>
      </c>
      <c r="D251" s="71" t="str">
        <f>'[1]Takeoff Sheet'!O316</f>
        <v>Nos</v>
      </c>
      <c r="E251" s="72"/>
      <c r="F251" s="72">
        <f>C251*E251</f>
        <v>0</v>
      </c>
      <c r="G251" s="67"/>
      <c r="H251" s="67">
        <v>4</v>
      </c>
      <c r="I251" s="67"/>
      <c r="J251" s="67"/>
      <c r="K251" s="67"/>
      <c r="L251" s="67"/>
    </row>
    <row r="252" spans="1:12" ht="12.75" customHeight="1">
      <c r="A252" s="80"/>
      <c r="B252" s="80"/>
      <c r="C252" s="93">
        <f t="shared" si="8"/>
        <v>0</v>
      </c>
      <c r="D252" s="71"/>
      <c r="E252" s="72"/>
      <c r="F252" s="72"/>
      <c r="G252" s="67"/>
      <c r="H252" s="67"/>
      <c r="I252" s="67"/>
      <c r="J252" s="67"/>
      <c r="K252" s="67"/>
      <c r="L252" s="67"/>
    </row>
    <row r="253" spans="1:12" ht="12.75" customHeight="1">
      <c r="A253" s="80">
        <f>'[1]Takeoff Sheet'!A317</f>
        <v>13.27</v>
      </c>
      <c r="B253" s="80" t="str">
        <f>'[1]Takeoff Sheet'!B317</f>
        <v>20mm PVC pipe</v>
      </c>
      <c r="C253" s="93">
        <f t="shared" si="8"/>
        <v>64</v>
      </c>
      <c r="D253" s="71" t="str">
        <f>'[1]Takeoff Sheet'!O317</f>
        <v>Length(s)</v>
      </c>
      <c r="E253" s="72"/>
      <c r="F253" s="72">
        <f>C253*E253</f>
        <v>0</v>
      </c>
      <c r="G253" s="67"/>
      <c r="H253" s="67">
        <v>8</v>
      </c>
      <c r="I253" s="67"/>
      <c r="J253" s="67"/>
      <c r="K253" s="67"/>
      <c r="L253" s="67"/>
    </row>
    <row r="254" spans="1:12" ht="12.75" customHeight="1">
      <c r="A254" s="88"/>
      <c r="B254" s="72"/>
      <c r="C254" s="93">
        <f t="shared" si="8"/>
        <v>0</v>
      </c>
      <c r="D254" s="71"/>
      <c r="E254" s="72"/>
      <c r="F254" s="72"/>
      <c r="G254" s="67"/>
      <c r="H254" s="67"/>
      <c r="I254" s="67"/>
      <c r="J254" s="67"/>
      <c r="K254" s="67"/>
      <c r="L254" s="67"/>
    </row>
    <row r="255" spans="1:12" ht="12.75" customHeight="1">
      <c r="A255" s="80">
        <f>'[1]Takeoff Sheet'!A318</f>
        <v>13.28</v>
      </c>
      <c r="B255" s="80" t="str">
        <f>'[1]Takeoff Sheet'!B318</f>
        <v>20mm PVC Plain elbow</v>
      </c>
      <c r="C255" s="93">
        <f t="shared" si="8"/>
        <v>96</v>
      </c>
      <c r="D255" s="71" t="str">
        <f>'[1]Takeoff Sheet'!O318</f>
        <v>Nos</v>
      </c>
      <c r="E255" s="72"/>
      <c r="F255" s="72">
        <f>C255*E255</f>
        <v>0</v>
      </c>
      <c r="G255" s="67"/>
      <c r="H255" s="67">
        <v>12</v>
      </c>
      <c r="I255" s="67"/>
      <c r="J255" s="67"/>
      <c r="K255" s="67"/>
      <c r="L255" s="67"/>
    </row>
    <row r="256" spans="1:12" ht="12.75" customHeight="1">
      <c r="A256" s="88"/>
      <c r="B256" s="72"/>
      <c r="C256" s="93">
        <f t="shared" si="8"/>
        <v>0</v>
      </c>
      <c r="D256" s="71"/>
      <c r="E256" s="72"/>
      <c r="F256" s="72"/>
      <c r="G256" s="67"/>
      <c r="H256" s="67"/>
      <c r="I256" s="67"/>
      <c r="J256" s="67"/>
      <c r="K256" s="67"/>
      <c r="L256" s="67"/>
    </row>
    <row r="257" spans="1:12" ht="12.75" customHeight="1">
      <c r="A257" s="80">
        <f>'[1]Takeoff Sheet'!A319</f>
        <v>13.29</v>
      </c>
      <c r="B257" s="80" t="str">
        <f>'[1]Takeoff Sheet'!B319</f>
        <v>20mm PVC tee</v>
      </c>
      <c r="C257" s="93">
        <f t="shared" si="8"/>
        <v>128</v>
      </c>
      <c r="D257" s="71" t="str">
        <f>'[1]Takeoff Sheet'!O319</f>
        <v>Nos</v>
      </c>
      <c r="E257" s="72"/>
      <c r="F257" s="72">
        <f>C257*E257</f>
        <v>0</v>
      </c>
      <c r="G257" s="67"/>
      <c r="H257" s="67">
        <v>16</v>
      </c>
      <c r="I257" s="67"/>
      <c r="J257" s="67"/>
      <c r="K257" s="67"/>
      <c r="L257" s="67"/>
    </row>
    <row r="258" spans="1:12" ht="12.75" customHeight="1">
      <c r="A258" s="88"/>
      <c r="B258" s="72"/>
      <c r="C258" s="93">
        <f t="shared" si="8"/>
        <v>0</v>
      </c>
      <c r="D258" s="71"/>
      <c r="E258" s="72"/>
      <c r="F258" s="72"/>
      <c r="G258" s="67"/>
      <c r="H258" s="67"/>
      <c r="I258" s="67"/>
      <c r="J258" s="67"/>
      <c r="K258" s="67"/>
      <c r="L258" s="67"/>
    </row>
    <row r="259" spans="1:12" ht="12.75" customHeight="1">
      <c r="A259" s="80">
        <f>'[1]Takeoff Sheet'!A320</f>
        <v>13.3</v>
      </c>
      <c r="B259" s="80" t="str">
        <f>'[1]Takeoff Sheet'!B320</f>
        <v>20mm Male adapter</v>
      </c>
      <c r="C259" s="93">
        <f t="shared" si="8"/>
        <v>48</v>
      </c>
      <c r="D259" s="71" t="str">
        <f>'[1]Takeoff Sheet'!O320</f>
        <v>Nos</v>
      </c>
      <c r="E259" s="72"/>
      <c r="F259" s="72">
        <f>C259*E259</f>
        <v>0</v>
      </c>
      <c r="G259" s="67"/>
      <c r="H259" s="67">
        <v>6</v>
      </c>
      <c r="I259" s="67"/>
      <c r="J259" s="67"/>
      <c r="K259" s="67"/>
      <c r="L259" s="67"/>
    </row>
    <row r="260" spans="1:12" ht="12.75" customHeight="1">
      <c r="A260" s="88"/>
      <c r="B260" s="72"/>
      <c r="C260" s="93">
        <f t="shared" si="8"/>
        <v>0</v>
      </c>
      <c r="D260" s="71"/>
      <c r="E260" s="72"/>
      <c r="F260" s="72"/>
      <c r="G260" s="67"/>
      <c r="H260" s="67"/>
      <c r="I260" s="67"/>
      <c r="J260" s="67"/>
      <c r="K260" s="67"/>
      <c r="L260" s="67"/>
    </row>
    <row r="261" spans="1:12" ht="12.75" customHeight="1">
      <c r="A261" s="80">
        <f>'[1]Takeoff Sheet'!A321</f>
        <v>13.31</v>
      </c>
      <c r="B261" s="80" t="str">
        <f>'[1]Takeoff Sheet'!B321</f>
        <v>20mm Female adapter</v>
      </c>
      <c r="C261" s="93">
        <f t="shared" si="8"/>
        <v>32</v>
      </c>
      <c r="D261" s="71" t="str">
        <f>'[1]Takeoff Sheet'!O321</f>
        <v>Nos</v>
      </c>
      <c r="E261" s="72"/>
      <c r="F261" s="72">
        <f>C261*E261</f>
        <v>0</v>
      </c>
      <c r="G261" s="67"/>
      <c r="H261" s="67">
        <v>4</v>
      </c>
      <c r="I261" s="67"/>
      <c r="J261" s="67"/>
      <c r="K261" s="67"/>
      <c r="L261" s="67"/>
    </row>
    <row r="262" spans="1:12" ht="12.75" customHeight="1">
      <c r="A262" s="88"/>
      <c r="B262" s="72"/>
      <c r="C262" s="93">
        <f t="shared" si="8"/>
        <v>0</v>
      </c>
      <c r="D262" s="71"/>
      <c r="E262" s="72"/>
      <c r="F262" s="72"/>
      <c r="G262" s="67"/>
      <c r="H262" s="67"/>
      <c r="I262" s="67"/>
      <c r="J262" s="67"/>
      <c r="K262" s="67"/>
      <c r="L262" s="67"/>
    </row>
    <row r="263" spans="1:12" ht="12.75" customHeight="1">
      <c r="A263" s="80">
        <f>'[1]Takeoff Sheet'!A322</f>
        <v>13.32</v>
      </c>
      <c r="B263" s="80" t="str">
        <f>'[1]Takeoff Sheet'!B322</f>
        <v>20mm-15mm Reducer</v>
      </c>
      <c r="C263" s="93">
        <f t="shared" si="8"/>
        <v>32</v>
      </c>
      <c r="D263" s="71" t="str">
        <f>'[1]Takeoff Sheet'!O322</f>
        <v>Nos</v>
      </c>
      <c r="E263" s="72"/>
      <c r="F263" s="72">
        <f>C263*E263</f>
        <v>0</v>
      </c>
      <c r="G263" s="67"/>
      <c r="H263" s="67">
        <v>4</v>
      </c>
      <c r="I263" s="67"/>
      <c r="J263" s="67"/>
      <c r="K263" s="67"/>
      <c r="L263" s="67"/>
    </row>
    <row r="264" spans="1:12" ht="12.75" customHeight="1">
      <c r="A264" s="88"/>
      <c r="B264" s="72"/>
      <c r="C264" s="93">
        <f t="shared" si="8"/>
        <v>0</v>
      </c>
      <c r="D264" s="71"/>
      <c r="E264" s="72"/>
      <c r="F264" s="72"/>
      <c r="G264" s="67"/>
      <c r="H264" s="67"/>
      <c r="I264" s="67"/>
      <c r="J264" s="67"/>
      <c r="K264" s="67"/>
      <c r="L264" s="67"/>
    </row>
    <row r="265" spans="1:12" ht="12.75" customHeight="1">
      <c r="A265" s="80">
        <f>'[1]Takeoff Sheet'!A323</f>
        <v>13.33</v>
      </c>
      <c r="B265" s="80" t="str">
        <f>'[1]Takeoff Sheet'!B323</f>
        <v>20mm PVC Union</v>
      </c>
      <c r="C265" s="93">
        <f t="shared" si="8"/>
        <v>32</v>
      </c>
      <c r="D265" s="71" t="str">
        <f>'[1]Takeoff Sheet'!O323</f>
        <v>Nos</v>
      </c>
      <c r="E265" s="72"/>
      <c r="F265" s="72">
        <f>C265*E265</f>
        <v>0</v>
      </c>
      <c r="G265" s="67"/>
      <c r="H265" s="67">
        <v>4</v>
      </c>
      <c r="I265" s="67"/>
      <c r="J265" s="67"/>
      <c r="K265" s="67"/>
      <c r="L265" s="67"/>
    </row>
    <row r="266" spans="1:12" ht="12.75" customHeight="1">
      <c r="A266" s="88"/>
      <c r="B266" s="72"/>
      <c r="C266" s="93">
        <f t="shared" si="8"/>
        <v>0</v>
      </c>
      <c r="D266" s="71"/>
      <c r="E266" s="72"/>
      <c r="F266" s="72"/>
      <c r="G266" s="67"/>
      <c r="H266" s="67"/>
      <c r="I266" s="67"/>
      <c r="J266" s="67"/>
      <c r="K266" s="67"/>
      <c r="L266" s="67"/>
    </row>
    <row r="267" spans="1:12" ht="12.75" customHeight="1">
      <c r="A267" s="80">
        <f>'[1]Takeoff Sheet'!A324</f>
        <v>13.34</v>
      </c>
      <c r="B267" s="80" t="str">
        <f>'[1]Takeoff Sheet'!B324</f>
        <v>20mm Ball valve</v>
      </c>
      <c r="C267" s="93">
        <f t="shared" si="8"/>
        <v>48</v>
      </c>
      <c r="D267" s="71" t="str">
        <f>'[1]Takeoff Sheet'!O320</f>
        <v>Nos</v>
      </c>
      <c r="E267" s="72"/>
      <c r="F267" s="72">
        <f>C267*E267</f>
        <v>0</v>
      </c>
      <c r="G267" s="67"/>
      <c r="H267" s="67">
        <v>6</v>
      </c>
      <c r="I267" s="67"/>
      <c r="J267" s="67"/>
      <c r="K267" s="67"/>
      <c r="L267" s="67"/>
    </row>
    <row r="268" spans="1:12" ht="12.75" customHeight="1">
      <c r="A268" s="88"/>
      <c r="B268" s="72"/>
      <c r="C268" s="93">
        <f t="shared" si="8"/>
        <v>0</v>
      </c>
      <c r="D268" s="71"/>
      <c r="E268" s="72"/>
      <c r="F268" s="72"/>
      <c r="G268" s="67"/>
      <c r="H268" s="67"/>
      <c r="I268" s="67"/>
      <c r="J268" s="67"/>
      <c r="K268" s="67"/>
      <c r="L268" s="67"/>
    </row>
    <row r="269" spans="1:12" ht="12.75" customHeight="1">
      <c r="A269" s="80">
        <f>'[1]Takeoff Sheet'!A325</f>
        <v>13.35</v>
      </c>
      <c r="B269" s="80" t="str">
        <f>'[1]Takeoff Sheet'!B325</f>
        <v>20mm PVC clip</v>
      </c>
      <c r="C269" s="93">
        <f t="shared" si="8"/>
        <v>160</v>
      </c>
      <c r="D269" s="71" t="str">
        <f>'[1]Takeoff Sheet'!O325</f>
        <v>Nos</v>
      </c>
      <c r="E269" s="72"/>
      <c r="F269" s="72">
        <f>C269*E269</f>
        <v>0</v>
      </c>
      <c r="G269" s="67"/>
      <c r="H269" s="67">
        <v>20</v>
      </c>
      <c r="I269" s="67"/>
      <c r="J269" s="67"/>
      <c r="K269" s="67"/>
      <c r="L269" s="67"/>
    </row>
    <row r="270" spans="1:12" ht="12.75" customHeight="1">
      <c r="A270" s="88"/>
      <c r="B270" s="72"/>
      <c r="C270" s="93">
        <f t="shared" si="8"/>
        <v>0</v>
      </c>
      <c r="D270" s="71"/>
      <c r="E270" s="72"/>
      <c r="F270" s="72"/>
      <c r="G270" s="67"/>
      <c r="H270" s="67"/>
      <c r="I270" s="67"/>
      <c r="J270" s="67"/>
      <c r="K270" s="67"/>
      <c r="L270" s="67"/>
    </row>
    <row r="271" spans="1:12" ht="12.75" customHeight="1">
      <c r="A271" s="80">
        <f>'[1]Takeoff Sheet'!A326</f>
        <v>13.36</v>
      </c>
      <c r="B271" s="80" t="str">
        <f>'[1]Takeoff Sheet'!B326</f>
        <v>15mm PVC Pipe</v>
      </c>
      <c r="C271" s="93">
        <f t="shared" si="8"/>
        <v>128</v>
      </c>
      <c r="D271" s="71" t="str">
        <f>'[1]Takeoff Sheet'!O326</f>
        <v>Nos</v>
      </c>
      <c r="E271" s="72"/>
      <c r="F271" s="72">
        <f>C271*E271</f>
        <v>0</v>
      </c>
      <c r="G271" s="67"/>
      <c r="H271" s="67">
        <v>16</v>
      </c>
      <c r="I271" s="67"/>
      <c r="J271" s="67"/>
      <c r="K271" s="67"/>
      <c r="L271" s="67"/>
    </row>
    <row r="272" spans="1:12" ht="12.75" customHeight="1">
      <c r="A272" s="88"/>
      <c r="B272" s="72"/>
      <c r="C272" s="93">
        <f t="shared" si="8"/>
        <v>0</v>
      </c>
      <c r="D272" s="71"/>
      <c r="E272" s="72"/>
      <c r="F272" s="72"/>
      <c r="G272" s="67"/>
      <c r="H272" s="67"/>
      <c r="I272" s="67"/>
      <c r="J272" s="67"/>
      <c r="K272" s="67"/>
      <c r="L272" s="67"/>
    </row>
    <row r="273" spans="1:12" ht="12.75" customHeight="1">
      <c r="A273" s="80">
        <f>'[1]Takeoff Sheet'!A327</f>
        <v>13.37</v>
      </c>
      <c r="B273" s="80" t="str">
        <f>'[1]Takeoff Sheet'!B327</f>
        <v>15mm PVC elbow</v>
      </c>
      <c r="C273" s="93">
        <f t="shared" si="8"/>
        <v>320</v>
      </c>
      <c r="D273" s="71" t="str">
        <f>'[1]Takeoff Sheet'!O327</f>
        <v>Nos</v>
      </c>
      <c r="E273" s="72"/>
      <c r="F273" s="72">
        <f>C273*E273</f>
        <v>0</v>
      </c>
      <c r="G273" s="67"/>
      <c r="H273" s="67">
        <v>40</v>
      </c>
      <c r="I273" s="67"/>
      <c r="J273" s="67"/>
      <c r="K273" s="67"/>
      <c r="L273" s="67"/>
    </row>
    <row r="274" spans="1:12" ht="12.75" customHeight="1">
      <c r="A274" s="88"/>
      <c r="B274" s="72"/>
      <c r="C274" s="93">
        <f t="shared" si="8"/>
        <v>0</v>
      </c>
      <c r="D274" s="71"/>
      <c r="E274" s="72"/>
      <c r="F274" s="72"/>
      <c r="G274" s="67"/>
      <c r="H274" s="67"/>
      <c r="I274" s="67"/>
      <c r="J274" s="67"/>
      <c r="K274" s="67"/>
      <c r="L274" s="67"/>
    </row>
    <row r="275" spans="1:12" ht="12.75" customHeight="1">
      <c r="A275" s="80">
        <f>'[1]Takeoff Sheet'!A328</f>
        <v>13.38</v>
      </c>
      <c r="B275" s="80" t="str">
        <f>'[1]Takeoff Sheet'!B328</f>
        <v>15mm PVC Male adaptor</v>
      </c>
      <c r="C275" s="93">
        <f t="shared" si="8"/>
        <v>96</v>
      </c>
      <c r="D275" s="71" t="str">
        <f>'[1]Takeoff Sheet'!O328</f>
        <v>Nos</v>
      </c>
      <c r="E275" s="72"/>
      <c r="F275" s="72">
        <f>C275*E275</f>
        <v>0</v>
      </c>
      <c r="G275" s="67"/>
      <c r="H275" s="67">
        <v>12</v>
      </c>
      <c r="I275" s="67"/>
      <c r="J275" s="67"/>
      <c r="K275" s="67"/>
      <c r="L275" s="67"/>
    </row>
    <row r="276" spans="1:12" ht="12.75" customHeight="1">
      <c r="A276" s="88"/>
      <c r="B276" s="72"/>
      <c r="C276" s="93">
        <f t="shared" si="8"/>
        <v>0</v>
      </c>
      <c r="D276" s="71"/>
      <c r="E276" s="72"/>
      <c r="F276" s="72"/>
      <c r="G276" s="67"/>
      <c r="H276" s="67"/>
      <c r="I276" s="67"/>
      <c r="J276" s="67"/>
      <c r="K276" s="67"/>
      <c r="L276" s="67"/>
    </row>
    <row r="277" spans="1:12" ht="12.75" customHeight="1">
      <c r="A277" s="80">
        <f>'[1]Takeoff Sheet'!A329</f>
        <v>13.39</v>
      </c>
      <c r="B277" s="80" t="str">
        <f>'[1]Takeoff Sheet'!B329</f>
        <v>15mm PVC Female adaptor</v>
      </c>
      <c r="C277" s="93">
        <f t="shared" si="8"/>
        <v>96</v>
      </c>
      <c r="D277" s="71" t="str">
        <f>'[1]Takeoff Sheet'!O329</f>
        <v>Nos</v>
      </c>
      <c r="E277" s="72"/>
      <c r="F277" s="72">
        <f>C277*E277</f>
        <v>0</v>
      </c>
      <c r="G277" s="67"/>
      <c r="H277" s="67">
        <v>12</v>
      </c>
      <c r="I277" s="67"/>
      <c r="J277" s="67"/>
      <c r="K277" s="67"/>
      <c r="L277" s="67"/>
    </row>
    <row r="278" spans="1:12" ht="12.75" customHeight="1">
      <c r="A278" s="88"/>
      <c r="B278" s="72"/>
      <c r="C278" s="93">
        <f t="shared" si="8"/>
        <v>0</v>
      </c>
      <c r="D278" s="71"/>
      <c r="E278" s="72"/>
      <c r="F278" s="72"/>
      <c r="G278" s="67"/>
      <c r="H278" s="67"/>
      <c r="I278" s="67"/>
      <c r="J278" s="67"/>
      <c r="K278" s="67"/>
      <c r="L278" s="67"/>
    </row>
    <row r="279" spans="1:12" ht="12.75" customHeight="1">
      <c r="A279" s="80">
        <f>'[1]Takeoff Sheet'!A330</f>
        <v>13.4</v>
      </c>
      <c r="B279" s="80" t="str">
        <f>'[1]Takeoff Sheet'!B330</f>
        <v>15mm PVCF DWV Clip Standard</v>
      </c>
      <c r="C279" s="93">
        <f t="shared" si="8"/>
        <v>480</v>
      </c>
      <c r="D279" s="71" t="str">
        <f>'[1]Takeoff Sheet'!O330</f>
        <v>Nos</v>
      </c>
      <c r="E279" s="72"/>
      <c r="F279" s="72">
        <f>C279*E279</f>
        <v>0</v>
      </c>
      <c r="G279" s="67"/>
      <c r="H279" s="67">
        <v>60</v>
      </c>
      <c r="I279" s="67"/>
      <c r="J279" s="67"/>
      <c r="K279" s="67"/>
      <c r="L279" s="67"/>
    </row>
    <row r="280" spans="1:12" ht="12.75" customHeight="1">
      <c r="A280" s="88"/>
      <c r="B280" s="72"/>
      <c r="C280" s="93">
        <f t="shared" si="8"/>
        <v>0</v>
      </c>
      <c r="D280" s="71"/>
      <c r="E280" s="72"/>
      <c r="F280" s="72"/>
      <c r="G280" s="67"/>
      <c r="H280" s="67"/>
      <c r="I280" s="67"/>
      <c r="J280" s="67"/>
      <c r="K280" s="67"/>
      <c r="L280" s="67"/>
    </row>
    <row r="281" spans="1:12" ht="12.75" customHeight="1">
      <c r="A281" s="80">
        <f>'[1]Takeoff Sheet'!A331</f>
        <v>13.41</v>
      </c>
      <c r="B281" s="80" t="str">
        <f>'[1]Takeoff Sheet'!B331</f>
        <v>15mm PVC union</v>
      </c>
      <c r="C281" s="93">
        <f t="shared" si="8"/>
        <v>64</v>
      </c>
      <c r="D281" s="71" t="str">
        <f>'[1]Takeoff Sheet'!O332</f>
        <v>Nos</v>
      </c>
      <c r="E281" s="72"/>
      <c r="F281" s="72">
        <f>C281*E281</f>
        <v>0</v>
      </c>
      <c r="G281" s="67"/>
      <c r="H281" s="67">
        <v>8</v>
      </c>
      <c r="I281" s="67"/>
      <c r="J281" s="67"/>
      <c r="K281" s="67"/>
      <c r="L281" s="67"/>
    </row>
    <row r="282" spans="1:12" ht="12.75" customHeight="1">
      <c r="A282" s="88"/>
      <c r="B282" s="72"/>
      <c r="C282" s="93">
        <f t="shared" si="8"/>
        <v>0</v>
      </c>
      <c r="D282" s="71"/>
      <c r="E282" s="72"/>
      <c r="F282" s="72"/>
      <c r="G282" s="67"/>
      <c r="H282" s="67"/>
      <c r="I282" s="67"/>
      <c r="J282" s="67"/>
      <c r="K282" s="67"/>
      <c r="L282" s="67"/>
    </row>
    <row r="283" spans="1:12" ht="12.75" customHeight="1">
      <c r="A283" s="80">
        <f>'[1]Takeoff Sheet'!A332</f>
        <v>13.42</v>
      </c>
      <c r="B283" s="80" t="str">
        <f>'[1]Takeoff Sheet'!B332</f>
        <v>15mm (HK512) 304 Stainless Steel Swivel Kitchen Basin/Sink Faucet water</v>
      </c>
      <c r="C283" s="93">
        <f t="shared" si="8"/>
        <v>16</v>
      </c>
      <c r="D283" s="71" t="str">
        <f>'[1]Takeoff Sheet'!O332</f>
        <v>Nos</v>
      </c>
      <c r="E283" s="72"/>
      <c r="F283" s="72">
        <f>C283*E283</f>
        <v>0</v>
      </c>
      <c r="G283" s="67"/>
      <c r="H283" s="67">
        <v>2</v>
      </c>
      <c r="I283" s="67"/>
      <c r="J283" s="67"/>
      <c r="K283" s="67"/>
      <c r="L283" s="67"/>
    </row>
    <row r="284" spans="1:12" ht="12.75" customHeight="1">
      <c r="A284" s="88"/>
      <c r="B284" s="72"/>
      <c r="C284" s="93">
        <f t="shared" si="8"/>
        <v>0</v>
      </c>
      <c r="D284" s="71"/>
      <c r="E284" s="72"/>
      <c r="F284" s="72"/>
      <c r="G284" s="67"/>
      <c r="H284" s="67"/>
      <c r="I284" s="67"/>
      <c r="J284" s="67"/>
      <c r="K284" s="67"/>
      <c r="L284" s="67"/>
    </row>
    <row r="285" spans="1:12" ht="12.75" customHeight="1">
      <c r="A285" s="80">
        <f>'[1]Takeoff Sheet'!A333</f>
        <v>13.43</v>
      </c>
      <c r="B285" s="80" t="str">
        <f>'[1]Takeoff Sheet'!B333</f>
        <v>15mm PVC Stop valve</v>
      </c>
      <c r="C285" s="93">
        <f t="shared" si="8"/>
        <v>64</v>
      </c>
      <c r="D285" s="71" t="str">
        <f>'[1]Takeoff Sheet'!O333</f>
        <v>Nos</v>
      </c>
      <c r="E285" s="72"/>
      <c r="F285" s="72">
        <f>C285*E285</f>
        <v>0</v>
      </c>
      <c r="G285" s="67"/>
      <c r="H285" s="67">
        <v>8</v>
      </c>
      <c r="I285" s="67"/>
      <c r="J285" s="67"/>
      <c r="K285" s="67"/>
      <c r="L285" s="67"/>
    </row>
    <row r="286" spans="1:12" ht="12.75" customHeight="1">
      <c r="A286" s="88"/>
      <c r="B286" s="72"/>
      <c r="C286" s="93">
        <f t="shared" si="8"/>
        <v>0</v>
      </c>
      <c r="D286" s="71"/>
      <c r="E286" s="72"/>
      <c r="F286" s="72"/>
      <c r="G286" s="67"/>
      <c r="H286" s="67"/>
      <c r="I286" s="67"/>
      <c r="J286" s="67"/>
      <c r="K286" s="67"/>
      <c r="L286" s="67"/>
    </row>
    <row r="287" spans="1:12" ht="12.75" customHeight="1">
      <c r="A287" s="80">
        <f>'[1]Takeoff Sheet'!A334</f>
        <v>13.44</v>
      </c>
      <c r="B287" s="80" t="str">
        <f>'[1]Takeoff Sheet'!B334</f>
        <v>15mm F9020101 Pillar cock pressmatic</v>
      </c>
      <c r="C287" s="93">
        <f t="shared" si="8"/>
        <v>64</v>
      </c>
      <c r="D287" s="71" t="str">
        <f>'[1]Takeoff Sheet'!O334</f>
        <v>Nos</v>
      </c>
      <c r="E287" s="72"/>
      <c r="F287" s="72">
        <f>C287*E287</f>
        <v>0</v>
      </c>
      <c r="G287" s="67"/>
      <c r="H287" s="67">
        <v>8</v>
      </c>
      <c r="I287" s="67"/>
      <c r="J287" s="67"/>
      <c r="K287" s="67"/>
      <c r="L287" s="67"/>
    </row>
    <row r="288" spans="1:12" ht="12.75" customHeight="1">
      <c r="A288" s="88"/>
      <c r="B288" s="72"/>
      <c r="C288" s="93">
        <f t="shared" si="8"/>
        <v>0</v>
      </c>
      <c r="D288" s="71"/>
      <c r="E288" s="72"/>
      <c r="F288" s="72"/>
      <c r="G288" s="67"/>
      <c r="H288" s="67"/>
      <c r="I288" s="67"/>
      <c r="J288" s="67"/>
      <c r="K288" s="67"/>
      <c r="L288" s="67"/>
    </row>
    <row r="289" spans="1:12" ht="12.75" customHeight="1">
      <c r="A289" s="80">
        <f>'[1]Takeoff Sheet'!A335</f>
        <v>13.45</v>
      </c>
      <c r="B289" s="80" t="str">
        <f>'[1]Takeoff Sheet'!B335</f>
        <v>15mm Brass bib tap</v>
      </c>
      <c r="C289" s="93">
        <f t="shared" si="8"/>
        <v>48</v>
      </c>
      <c r="D289" s="71" t="str">
        <f>'[1]Takeoff Sheet'!O335</f>
        <v>Nos</v>
      </c>
      <c r="E289" s="72"/>
      <c r="F289" s="72">
        <f>C289*E289</f>
        <v>0</v>
      </c>
      <c r="G289" s="67"/>
      <c r="H289" s="67">
        <v>6</v>
      </c>
      <c r="I289" s="67"/>
      <c r="J289" s="67"/>
      <c r="K289" s="67"/>
      <c r="L289" s="67"/>
    </row>
    <row r="290" spans="1:12" ht="12.75" customHeight="1">
      <c r="A290" s="88"/>
      <c r="B290" s="72"/>
      <c r="C290" s="93">
        <f t="shared" si="8"/>
        <v>0</v>
      </c>
      <c r="D290" s="71"/>
      <c r="E290" s="72"/>
      <c r="F290" s="72"/>
      <c r="G290" s="67"/>
      <c r="H290" s="67"/>
      <c r="I290" s="67"/>
      <c r="J290" s="67"/>
      <c r="K290" s="67"/>
      <c r="L290" s="67"/>
    </row>
    <row r="291" spans="1:12" ht="12.75" customHeight="1">
      <c r="A291" s="80">
        <f>'[1]Takeoff Sheet'!A336</f>
        <v>13.46</v>
      </c>
      <c r="B291" s="80" t="str">
        <f>'[1]Takeoff Sheet'!B336</f>
        <v>15mm PVC tee</v>
      </c>
      <c r="C291" s="93">
        <f t="shared" si="8"/>
        <v>320</v>
      </c>
      <c r="D291" s="71" t="str">
        <f>'[1]Takeoff Sheet'!O336</f>
        <v>Nos</v>
      </c>
      <c r="E291" s="72"/>
      <c r="F291" s="72">
        <f>C291*E291</f>
        <v>0</v>
      </c>
      <c r="G291" s="67"/>
      <c r="H291" s="67">
        <v>40</v>
      </c>
      <c r="I291" s="67"/>
      <c r="J291" s="67"/>
      <c r="K291" s="67"/>
      <c r="L291" s="67"/>
    </row>
    <row r="292" spans="1:12" ht="12.75" customHeight="1">
      <c r="A292" s="88"/>
      <c r="B292" s="72"/>
      <c r="C292" s="93">
        <f t="shared" si="8"/>
        <v>0</v>
      </c>
      <c r="D292" s="71"/>
      <c r="E292" s="72"/>
      <c r="F292" s="72"/>
      <c r="G292" s="67"/>
      <c r="H292" s="67"/>
      <c r="I292" s="67"/>
      <c r="J292" s="67"/>
      <c r="K292" s="67"/>
      <c r="L292" s="67"/>
    </row>
    <row r="293" spans="1:12" ht="12.75" customHeight="1">
      <c r="A293" s="80">
        <f>'[1]Takeoff Sheet'!A337</f>
        <v>13.47</v>
      </c>
      <c r="B293" s="80" t="str">
        <f>'[1]Takeoff Sheet'!B337</f>
        <v>P-trap WC complete + Cistern</v>
      </c>
      <c r="C293" s="93">
        <f t="shared" si="8"/>
        <v>16</v>
      </c>
      <c r="D293" s="71" t="str">
        <f>'[1]Takeoff Sheet'!O337</f>
        <v>Nos</v>
      </c>
      <c r="E293" s="72"/>
      <c r="F293" s="72">
        <f>C293*E293</f>
        <v>0</v>
      </c>
      <c r="G293" s="67"/>
      <c r="H293" s="67">
        <v>2</v>
      </c>
      <c r="I293" s="67"/>
      <c r="J293" s="67"/>
      <c r="K293" s="67"/>
      <c r="L293" s="67"/>
    </row>
    <row r="294" spans="1:12" ht="12.75" customHeight="1">
      <c r="A294" s="88"/>
      <c r="B294" s="72"/>
      <c r="C294" s="93">
        <f t="shared" si="8"/>
        <v>0</v>
      </c>
      <c r="D294" s="71"/>
      <c r="E294" s="72"/>
      <c r="F294" s="72"/>
      <c r="G294" s="67"/>
      <c r="H294" s="67"/>
      <c r="I294" s="67"/>
      <c r="J294" s="67"/>
      <c r="K294" s="67"/>
      <c r="L294" s="67"/>
    </row>
    <row r="295" spans="1:12" ht="12.75" customHeight="1">
      <c r="A295" s="80">
        <f>'[1]Takeoff Sheet'!A338</f>
        <v>13.48</v>
      </c>
      <c r="B295" s="80" t="str">
        <f>'[1]Takeoff Sheet'!B338</f>
        <v>15mm OSUKI Stainless Steel Shower Set</v>
      </c>
      <c r="C295" s="93">
        <f t="shared" si="8"/>
        <v>16</v>
      </c>
      <c r="D295" s="71" t="str">
        <f>'[1]Takeoff Sheet'!O338</f>
        <v>Nos</v>
      </c>
      <c r="E295" s="72"/>
      <c r="F295" s="72">
        <f>C295*E295</f>
        <v>0</v>
      </c>
      <c r="G295" s="67"/>
      <c r="H295" s="67">
        <v>2</v>
      </c>
      <c r="I295" s="67"/>
      <c r="J295" s="67"/>
      <c r="K295" s="67"/>
      <c r="L295" s="67"/>
    </row>
    <row r="296" spans="1:12" ht="12.75" customHeight="1">
      <c r="A296" s="88"/>
      <c r="B296" s="72"/>
      <c r="C296" s="93">
        <f t="shared" si="8"/>
        <v>0</v>
      </c>
      <c r="D296" s="71"/>
      <c r="E296" s="72"/>
      <c r="F296" s="72"/>
      <c r="G296" s="67"/>
      <c r="H296" s="67"/>
      <c r="I296" s="67"/>
      <c r="J296" s="67"/>
      <c r="K296" s="67"/>
      <c r="L296" s="67"/>
    </row>
    <row r="297" spans="1:12" ht="12.75" customHeight="1">
      <c r="A297" s="80">
        <f>'[1]Takeoff Sheet'!A339</f>
        <v>13.49</v>
      </c>
      <c r="B297" s="80" t="str">
        <f>'[1]Takeoff Sheet'!B339</f>
        <v>Thread tape</v>
      </c>
      <c r="C297" s="93">
        <f t="shared" si="8"/>
        <v>128</v>
      </c>
      <c r="D297" s="71" t="str">
        <f>'[1]Takeoff Sheet'!O339</f>
        <v>Nos</v>
      </c>
      <c r="E297" s="72"/>
      <c r="F297" s="72">
        <f>C297*E297</f>
        <v>0</v>
      </c>
      <c r="G297" s="67"/>
      <c r="H297" s="67">
        <v>16</v>
      </c>
      <c r="I297" s="67"/>
      <c r="J297" s="67"/>
      <c r="K297" s="67"/>
      <c r="L297" s="67"/>
    </row>
    <row r="298" spans="1:12" ht="12.75" customHeight="1">
      <c r="A298" s="88"/>
      <c r="B298" s="72"/>
      <c r="C298" s="93">
        <f t="shared" si="8"/>
        <v>0</v>
      </c>
      <c r="D298" s="71"/>
      <c r="E298" s="72"/>
      <c r="F298" s="72"/>
      <c r="G298" s="67"/>
      <c r="H298" s="67"/>
      <c r="I298" s="67"/>
      <c r="J298" s="67"/>
      <c r="K298" s="67"/>
      <c r="L298" s="67"/>
    </row>
    <row r="299" spans="1:12" ht="12.75" customHeight="1">
      <c r="A299" s="80">
        <f>'[1]Takeoff Sheet'!A340</f>
        <v>13.5</v>
      </c>
      <c r="B299" s="80" t="str">
        <f>'[1]Takeoff Sheet'!B340</f>
        <v>1.8m Double Stainless steel sink unit</v>
      </c>
      <c r="C299" s="93">
        <f t="shared" si="8"/>
        <v>16</v>
      </c>
      <c r="D299" s="71" t="str">
        <f>'[1]Takeoff Sheet'!O340</f>
        <v>Nos</v>
      </c>
      <c r="E299" s="72"/>
      <c r="F299" s="72">
        <f>C299*E299</f>
        <v>0</v>
      </c>
      <c r="G299" s="67"/>
      <c r="H299" s="67">
        <v>2</v>
      </c>
      <c r="I299" s="67"/>
      <c r="J299" s="67"/>
      <c r="K299" s="67"/>
      <c r="L299" s="67"/>
    </row>
    <row r="300" spans="1:12" ht="12.75" customHeight="1">
      <c r="A300" s="88"/>
      <c r="B300" s="72"/>
      <c r="C300" s="93">
        <f t="shared" si="8"/>
        <v>0</v>
      </c>
      <c r="D300" s="71"/>
      <c r="E300" s="72"/>
      <c r="F300" s="72"/>
      <c r="G300" s="67"/>
      <c r="H300" s="67"/>
      <c r="I300" s="67"/>
      <c r="J300" s="67"/>
      <c r="K300" s="67"/>
      <c r="L300" s="67"/>
    </row>
    <row r="301" spans="1:12" ht="12.75" customHeight="1">
      <c r="A301" s="80">
        <f>'[1]Takeoff Sheet'!A341</f>
        <v>13.51</v>
      </c>
      <c r="B301" s="80" t="str">
        <f>'[1]Takeoff Sheet'!B341</f>
        <v>15mm Tabor 460mm Basin and Semi Pedestal</v>
      </c>
      <c r="C301" s="93">
        <f t="shared" si="8"/>
        <v>16</v>
      </c>
      <c r="D301" s="71" t="str">
        <f>'[1]Takeoff Sheet'!O341</f>
        <v>Nos</v>
      </c>
      <c r="E301" s="72"/>
      <c r="F301" s="72">
        <f>C301*E301</f>
        <v>0</v>
      </c>
      <c r="G301" s="67"/>
      <c r="H301" s="67">
        <v>2</v>
      </c>
      <c r="I301" s="67"/>
      <c r="J301" s="67"/>
      <c r="K301" s="67"/>
      <c r="L301" s="67"/>
    </row>
    <row r="302" spans="1:12" ht="12.75" customHeight="1">
      <c r="A302" s="88"/>
      <c r="B302" s="72"/>
      <c r="C302" s="93">
        <f t="shared" si="8"/>
        <v>0</v>
      </c>
      <c r="D302" s="71"/>
      <c r="E302" s="72"/>
      <c r="F302" s="72"/>
      <c r="G302" s="67"/>
      <c r="H302" s="67"/>
      <c r="I302" s="67"/>
      <c r="J302" s="67"/>
      <c r="K302" s="67"/>
      <c r="L302" s="67"/>
    </row>
    <row r="303" spans="1:12" ht="12.75" customHeight="1">
      <c r="A303" s="80">
        <f>'[1]Takeoff Sheet'!A342</f>
        <v>13.52</v>
      </c>
      <c r="B303" s="80" t="str">
        <f>'[1]Takeoff Sheet'!B342</f>
        <v>PVC glue 500ml</v>
      </c>
      <c r="C303" s="93">
        <f t="shared" si="8"/>
        <v>64</v>
      </c>
      <c r="D303" s="71" t="str">
        <f>'[1]Takeoff Sheet'!O342</f>
        <v>Nos</v>
      </c>
      <c r="E303" s="72"/>
      <c r="F303" s="72">
        <f>C303*E303</f>
        <v>0</v>
      </c>
      <c r="G303" s="67"/>
      <c r="H303" s="67">
        <v>8</v>
      </c>
      <c r="I303" s="67"/>
      <c r="J303" s="67"/>
      <c r="K303" s="67"/>
      <c r="L303" s="67"/>
    </row>
    <row r="304" spans="1:12" ht="12.75" customHeight="1">
      <c r="A304" s="88"/>
      <c r="B304" s="72"/>
      <c r="C304" s="93">
        <f t="shared" si="8"/>
        <v>0</v>
      </c>
      <c r="D304" s="71"/>
      <c r="E304" s="72"/>
      <c r="F304" s="72"/>
      <c r="G304" s="67"/>
      <c r="H304" s="67"/>
      <c r="I304" s="67"/>
      <c r="J304" s="67"/>
      <c r="K304" s="67"/>
      <c r="L304" s="67"/>
    </row>
    <row r="305" spans="1:12" ht="12.75" customHeight="1">
      <c r="A305" s="95">
        <f>'[1]Takeoff Sheet'!A345</f>
        <v>14</v>
      </c>
      <c r="B305" s="95" t="str">
        <f>'[1]Takeoff Sheet'!B345</f>
        <v>ELECTRICAL COMPONENTS</v>
      </c>
      <c r="C305" s="93">
        <f t="shared" si="8"/>
        <v>0</v>
      </c>
      <c r="D305" s="71"/>
      <c r="E305" s="72"/>
      <c r="F305" s="72"/>
      <c r="G305" s="67"/>
      <c r="H305" s="67"/>
      <c r="I305" s="67"/>
      <c r="J305" s="67"/>
      <c r="K305" s="67"/>
      <c r="L305" s="67"/>
    </row>
    <row r="306" spans="1:12" ht="12.75" customHeight="1">
      <c r="A306" s="80">
        <f>'[1]Takeoff Sheet'!A346</f>
        <v>14.01</v>
      </c>
      <c r="B306" s="80" t="str">
        <f>'[1]Takeoff Sheet'!B346</f>
        <v>SUB BOARD 8WAY TSM15</v>
      </c>
      <c r="C306" s="93">
        <f t="shared" si="8"/>
        <v>16</v>
      </c>
      <c r="D306" s="71" t="str">
        <f>'[1]Takeoff Sheet'!O346</f>
        <v>Nos</v>
      </c>
      <c r="E306" s="72"/>
      <c r="F306" s="72">
        <f t="shared" ref="F306:F329" si="9">C306*E306</f>
        <v>0</v>
      </c>
      <c r="G306" s="67"/>
      <c r="H306" s="67">
        <v>2</v>
      </c>
      <c r="I306" s="67"/>
      <c r="J306" s="67"/>
      <c r="K306" s="67"/>
      <c r="L306" s="67"/>
    </row>
    <row r="307" spans="1:12" ht="12.75" customHeight="1">
      <c r="A307" s="80">
        <f>'[1]Takeoff Sheet'!A347</f>
        <v>14.02</v>
      </c>
      <c r="B307" s="80" t="str">
        <f>'[1]Takeoff Sheet'!B347</f>
        <v>HEM CIRCUIT BREAKER 25A 1POLE 4.5KA (GBL IMEX)</v>
      </c>
      <c r="C307" s="93">
        <f t="shared" si="8"/>
        <v>16</v>
      </c>
      <c r="D307" s="71" t="str">
        <f>'[1]Takeoff Sheet'!O347</f>
        <v>Nos</v>
      </c>
      <c r="E307" s="72"/>
      <c r="F307" s="72">
        <f t="shared" si="9"/>
        <v>0</v>
      </c>
      <c r="G307" s="67"/>
      <c r="H307" s="67">
        <v>2</v>
      </c>
      <c r="I307" s="67"/>
      <c r="J307" s="67"/>
      <c r="K307" s="67"/>
      <c r="L307" s="67"/>
    </row>
    <row r="308" spans="1:12" ht="12.75" customHeight="1">
      <c r="A308" s="80">
        <f>'[1]Takeoff Sheet'!A348</f>
        <v>14.03</v>
      </c>
      <c r="B308" s="80" t="str">
        <f>'[1]Takeoff Sheet'!B348</f>
        <v>HEM CIRCUIT BREAKER 16A 1POLE 4.5KA (GBL IMEX)</v>
      </c>
      <c r="C308" s="93">
        <f t="shared" si="8"/>
        <v>32</v>
      </c>
      <c r="D308" s="71" t="str">
        <f>'[1]Takeoff Sheet'!O348</f>
        <v>Nos</v>
      </c>
      <c r="E308" s="72"/>
      <c r="F308" s="72">
        <f t="shared" si="9"/>
        <v>0</v>
      </c>
      <c r="G308" s="67"/>
      <c r="H308" s="67">
        <v>4</v>
      </c>
      <c r="I308" s="67"/>
      <c r="J308" s="67"/>
      <c r="K308" s="67"/>
      <c r="L308" s="67"/>
    </row>
    <row r="309" spans="1:12" ht="12.75" customHeight="1">
      <c r="A309" s="80">
        <f>'[1]Takeoff Sheet'!A349</f>
        <v>14.04</v>
      </c>
      <c r="B309" s="80" t="str">
        <f>'[1]Takeoff Sheet'!B349</f>
        <v>HEM CIRCUIT BREAKER 10A 1POLE 4.5KA (GBL IMEX)</v>
      </c>
      <c r="C309" s="93">
        <f t="shared" si="8"/>
        <v>32</v>
      </c>
      <c r="D309" s="71" t="str">
        <f>'[1]Takeoff Sheet'!O349</f>
        <v>Nos</v>
      </c>
      <c r="E309" s="72"/>
      <c r="F309" s="72">
        <f t="shared" si="9"/>
        <v>0</v>
      </c>
      <c r="G309" s="67"/>
      <c r="H309" s="67">
        <v>4</v>
      </c>
      <c r="I309" s="67"/>
      <c r="J309" s="67"/>
      <c r="K309" s="67"/>
      <c r="L309" s="67"/>
    </row>
    <row r="310" spans="1:12" ht="12.75" customHeight="1">
      <c r="A310" s="80">
        <f>'[1]Takeoff Sheet'!A350</f>
        <v>14.05</v>
      </c>
      <c r="B310" s="80" t="str">
        <f>'[1]Takeoff Sheet'!B350</f>
        <v>WIRE 6mm 2 CORE + EARTH ORANGE PVC CIRCULAR ELECTRICAL DC</v>
      </c>
      <c r="C310" s="93">
        <f t="shared" si="8"/>
        <v>1120</v>
      </c>
      <c r="D310" s="71" t="str">
        <f>'[1]Takeoff Sheet'!O350</f>
        <v>m</v>
      </c>
      <c r="E310" s="72"/>
      <c r="F310" s="72">
        <f t="shared" si="9"/>
        <v>0</v>
      </c>
      <c r="G310" s="67"/>
      <c r="H310" s="67">
        <v>140</v>
      </c>
      <c r="I310" s="67"/>
      <c r="J310" s="67"/>
      <c r="K310" s="67"/>
      <c r="L310" s="67"/>
    </row>
    <row r="311" spans="1:12" ht="12.75" customHeight="1">
      <c r="A311" s="80">
        <f>'[1]Takeoff Sheet'!A351</f>
        <v>14.06</v>
      </c>
      <c r="B311" s="80" t="str">
        <f>'[1]Takeoff Sheet'!B351</f>
        <v>WIRE 1.5mm Flat cable 100m/roll</v>
      </c>
      <c r="C311" s="93">
        <f t="shared" si="8"/>
        <v>32</v>
      </c>
      <c r="D311" s="71" t="str">
        <f>'[1]Takeoff Sheet'!O351</f>
        <v>Rolls</v>
      </c>
      <c r="E311" s="72"/>
      <c r="F311" s="72">
        <f t="shared" si="9"/>
        <v>0</v>
      </c>
      <c r="G311" s="67"/>
      <c r="H311" s="67">
        <v>4</v>
      </c>
      <c r="I311" s="67"/>
      <c r="J311" s="67"/>
      <c r="K311" s="67"/>
      <c r="L311" s="67"/>
    </row>
    <row r="312" spans="1:12" ht="12.75" customHeight="1">
      <c r="A312" s="80">
        <f>'[1]Takeoff Sheet'!A352</f>
        <v>14.07</v>
      </c>
      <c r="B312" s="80" t="str">
        <f>'[1]Takeoff Sheet'!B352</f>
        <v>WIRE 2.5mm Flat cable 100m/roll</v>
      </c>
      <c r="C312" s="93">
        <f t="shared" ref="C312:C355" si="10">H312*8</f>
        <v>32</v>
      </c>
      <c r="D312" s="71" t="str">
        <f>'[1]Takeoff Sheet'!O352</f>
        <v>Rolls</v>
      </c>
      <c r="E312" s="72"/>
      <c r="F312" s="72">
        <f t="shared" si="9"/>
        <v>0</v>
      </c>
      <c r="G312" s="67"/>
      <c r="H312" s="67">
        <v>4</v>
      </c>
      <c r="I312" s="67"/>
      <c r="J312" s="67"/>
      <c r="K312" s="67"/>
      <c r="L312" s="67"/>
    </row>
    <row r="313" spans="1:12" ht="12.75" customHeight="1">
      <c r="A313" s="80">
        <f>'[1]Takeoff Sheet'!A353</f>
        <v>14.08</v>
      </c>
      <c r="B313" s="80" t="str">
        <f>'[1]Takeoff Sheet'!B353</f>
        <v>Quadrible switch + Mounting</v>
      </c>
      <c r="C313" s="93">
        <f t="shared" si="10"/>
        <v>16</v>
      </c>
      <c r="D313" s="71" t="str">
        <f>'[1]Takeoff Sheet'!O353</f>
        <v>Nos</v>
      </c>
      <c r="E313" s="72"/>
      <c r="F313" s="72">
        <f t="shared" si="9"/>
        <v>0</v>
      </c>
      <c r="G313" s="67"/>
      <c r="H313" s="67">
        <v>2</v>
      </c>
      <c r="I313" s="67"/>
      <c r="J313" s="67"/>
      <c r="K313" s="67"/>
      <c r="L313" s="67"/>
    </row>
    <row r="314" spans="1:12" ht="12.75" customHeight="1">
      <c r="A314" s="80">
        <f>'[1]Takeoff Sheet'!A354</f>
        <v>14.09</v>
      </c>
      <c r="B314" s="80" t="str">
        <f>'[1]Takeoff Sheet'!B354</f>
        <v>Trible switch +Mounting</v>
      </c>
      <c r="C314" s="93">
        <f t="shared" si="10"/>
        <v>16</v>
      </c>
      <c r="D314" s="71" t="str">
        <f>'[1]Takeoff Sheet'!O354</f>
        <v>Nos</v>
      </c>
      <c r="E314" s="72"/>
      <c r="F314" s="72">
        <f t="shared" si="9"/>
        <v>0</v>
      </c>
      <c r="G314" s="67"/>
      <c r="H314" s="67">
        <v>2</v>
      </c>
      <c r="I314" s="67"/>
      <c r="J314" s="67"/>
      <c r="K314" s="67"/>
      <c r="L314" s="67"/>
    </row>
    <row r="315" spans="1:12" ht="12.75" customHeight="1">
      <c r="A315" s="80">
        <f>'[1]Takeoff Sheet'!A355</f>
        <v>14.1</v>
      </c>
      <c r="B315" s="80" t="str">
        <f>'[1]Takeoff Sheet'!B355</f>
        <v>Double switch + mounting</v>
      </c>
      <c r="C315" s="93">
        <f t="shared" si="10"/>
        <v>32</v>
      </c>
      <c r="D315" s="71" t="str">
        <f>'[1]Takeoff Sheet'!O355</f>
        <v>Nos</v>
      </c>
      <c r="E315" s="72"/>
      <c r="F315" s="72">
        <f t="shared" si="9"/>
        <v>0</v>
      </c>
      <c r="G315" s="67"/>
      <c r="H315" s="67">
        <v>4</v>
      </c>
      <c r="I315" s="67"/>
      <c r="J315" s="67"/>
      <c r="K315" s="67"/>
      <c r="L315" s="67"/>
    </row>
    <row r="316" spans="1:12" ht="12.75" customHeight="1">
      <c r="A316" s="80">
        <f>'[1]Takeoff Sheet'!A356</f>
        <v>14.11</v>
      </c>
      <c r="B316" s="80" t="str">
        <f>'[1]Takeoff Sheet'!B356</f>
        <v>Single switch + Mounting</v>
      </c>
      <c r="C316" s="93">
        <f t="shared" si="10"/>
        <v>64</v>
      </c>
      <c r="D316" s="71" t="str">
        <f>'[1]Takeoff Sheet'!O356</f>
        <v>Nos</v>
      </c>
      <c r="E316" s="72"/>
      <c r="F316" s="72">
        <f t="shared" si="9"/>
        <v>0</v>
      </c>
      <c r="G316" s="67"/>
      <c r="H316" s="67">
        <v>8</v>
      </c>
      <c r="I316" s="67"/>
      <c r="J316" s="67"/>
      <c r="K316" s="67"/>
      <c r="L316" s="67"/>
    </row>
    <row r="317" spans="1:12" ht="12.75" customHeight="1">
      <c r="A317" s="80">
        <f>'[1]Takeoff Sheet'!A357</f>
        <v>14.12</v>
      </c>
      <c r="B317" s="80" t="str">
        <f>'[1]Takeoff Sheet'!B357</f>
        <v xml:space="preserve">TAPE ‐ PVC INSULATING BLACK 18mm x 15yd EACH </v>
      </c>
      <c r="C317" s="93">
        <f t="shared" si="10"/>
        <v>64</v>
      </c>
      <c r="D317" s="71" t="str">
        <f>'[1]Takeoff Sheet'!O357</f>
        <v>Nos</v>
      </c>
      <c r="E317" s="72"/>
      <c r="F317" s="72">
        <f t="shared" si="9"/>
        <v>0</v>
      </c>
      <c r="G317" s="67"/>
      <c r="H317" s="67">
        <v>8</v>
      </c>
      <c r="I317" s="67"/>
      <c r="J317" s="67"/>
      <c r="K317" s="67"/>
      <c r="L317" s="67"/>
    </row>
    <row r="318" spans="1:12" ht="12.75" customHeight="1">
      <c r="A318" s="80">
        <f>'[1]Takeoff Sheet'!A358</f>
        <v>14.13</v>
      </c>
      <c r="B318" s="80" t="str">
        <f>'[1]Takeoff Sheet'!B358</f>
        <v>TAPE ‐ PVC INSULATING GREEN 18mm x 10yrd EACH</v>
      </c>
      <c r="C318" s="93">
        <f t="shared" si="10"/>
        <v>64</v>
      </c>
      <c r="D318" s="71" t="str">
        <f>'[1]Takeoff Sheet'!O358</f>
        <v>Nos</v>
      </c>
      <c r="E318" s="72"/>
      <c r="F318" s="72">
        <f t="shared" si="9"/>
        <v>0</v>
      </c>
      <c r="G318" s="67"/>
      <c r="H318" s="67">
        <v>8</v>
      </c>
      <c r="I318" s="67"/>
      <c r="J318" s="67"/>
      <c r="K318" s="67"/>
      <c r="L318" s="67"/>
    </row>
    <row r="319" spans="1:12" ht="12.75" customHeight="1">
      <c r="A319" s="80">
        <f>'[1]Takeoff Sheet'!A359</f>
        <v>14.14</v>
      </c>
      <c r="B319" s="80" t="str">
        <f>'[1]Takeoff Sheet'!B359</f>
        <v xml:space="preserve">TAPE ‐ PVC INSULATING RED 18mm x 10yd               </v>
      </c>
      <c r="C319" s="93">
        <f t="shared" si="10"/>
        <v>64</v>
      </c>
      <c r="D319" s="71" t="str">
        <f>'[1]Takeoff Sheet'!O359</f>
        <v>Nos</v>
      </c>
      <c r="E319" s="72"/>
      <c r="F319" s="72">
        <f t="shared" si="9"/>
        <v>0</v>
      </c>
      <c r="G319" s="67"/>
      <c r="H319" s="67">
        <v>8</v>
      </c>
      <c r="I319" s="67"/>
      <c r="J319" s="67"/>
      <c r="K319" s="67"/>
      <c r="L319" s="67"/>
    </row>
    <row r="320" spans="1:12" ht="12.75" customHeight="1">
      <c r="A320" s="80">
        <f>'[1]Takeoff Sheet'!A360</f>
        <v>14.15</v>
      </c>
      <c r="B320" s="80" t="str">
        <f>'[1]Takeoff Sheet'!B360</f>
        <v>HEM JUNCTION BOX BIG JB1 &amp; JB2</v>
      </c>
      <c r="C320" s="93">
        <f t="shared" si="10"/>
        <v>160</v>
      </c>
      <c r="D320" s="71" t="str">
        <f>'[1]Takeoff Sheet'!O360</f>
        <v>Nos</v>
      </c>
      <c r="E320" s="72"/>
      <c r="F320" s="72">
        <f t="shared" si="9"/>
        <v>0</v>
      </c>
      <c r="G320" s="67"/>
      <c r="H320" s="67">
        <v>20</v>
      </c>
      <c r="I320" s="67"/>
      <c r="J320" s="67"/>
      <c r="K320" s="67"/>
      <c r="L320" s="67"/>
    </row>
    <row r="321" spans="1:12" ht="12.75" customHeight="1">
      <c r="A321" s="80">
        <f>'[1]Takeoff Sheet'!A361</f>
        <v>14.16</v>
      </c>
      <c r="B321" s="80" t="str">
        <f>'[1]Takeoff Sheet'!B361</f>
        <v>15mm PVC Conduit pipe</v>
      </c>
      <c r="C321" s="93">
        <f t="shared" si="10"/>
        <v>320</v>
      </c>
      <c r="D321" s="71" t="str">
        <f>'[1]Takeoff Sheet'!O361</f>
        <v>Length(s)</v>
      </c>
      <c r="E321" s="72"/>
      <c r="F321" s="72">
        <f t="shared" si="9"/>
        <v>0</v>
      </c>
      <c r="G321" s="67"/>
      <c r="H321" s="67">
        <v>40</v>
      </c>
      <c r="I321" s="67"/>
      <c r="J321" s="67"/>
      <c r="K321" s="67"/>
      <c r="L321" s="67"/>
    </row>
    <row r="322" spans="1:12" ht="12.75" customHeight="1">
      <c r="A322" s="80">
        <f>'[1]Takeoff Sheet'!A362</f>
        <v>14.17</v>
      </c>
      <c r="B322" s="80" t="str">
        <f>'[1]Takeoff Sheet'!B362</f>
        <v>20mm PVC Conduit pipe</v>
      </c>
      <c r="C322" s="93">
        <f t="shared" si="10"/>
        <v>640</v>
      </c>
      <c r="D322" s="71" t="str">
        <f>'[1]Takeoff Sheet'!O362</f>
        <v>Length(s)</v>
      </c>
      <c r="E322" s="72"/>
      <c r="F322" s="72">
        <f t="shared" si="9"/>
        <v>0</v>
      </c>
      <c r="G322" s="67"/>
      <c r="H322" s="67">
        <v>80</v>
      </c>
      <c r="I322" s="67"/>
      <c r="J322" s="67"/>
      <c r="K322" s="67"/>
      <c r="L322" s="67"/>
    </row>
    <row r="323" spans="1:12" ht="12.75" customHeight="1">
      <c r="A323" s="80">
        <f>'[1]Takeoff Sheet'!A363</f>
        <v>14.18</v>
      </c>
      <c r="B323" s="80" t="str">
        <f>'[1]Takeoff Sheet'!B363</f>
        <v>15mm Brass solid earth bar 2m long</v>
      </c>
      <c r="C323" s="93">
        <f t="shared" si="10"/>
        <v>16</v>
      </c>
      <c r="D323" s="71" t="str">
        <f>'[1]Takeoff Sheet'!O363</f>
        <v>Length(s)</v>
      </c>
      <c r="E323" s="72"/>
      <c r="F323" s="72">
        <f t="shared" si="9"/>
        <v>0</v>
      </c>
      <c r="G323" s="67"/>
      <c r="H323" s="67">
        <v>2</v>
      </c>
      <c r="I323" s="67"/>
      <c r="J323" s="67"/>
      <c r="K323" s="67"/>
      <c r="L323" s="67"/>
    </row>
    <row r="324" spans="1:12" ht="12.75" customHeight="1">
      <c r="A324" s="80">
        <f>'[1]Takeoff Sheet'!A364</f>
        <v>14.19</v>
      </c>
      <c r="B324" s="80" t="str">
        <f>'[1]Takeoff Sheet'!B364</f>
        <v>HOSE CLAMP 16‐27mm x 12mm NORMA [100PCS/PKT]</v>
      </c>
      <c r="C324" s="93">
        <f t="shared" si="10"/>
        <v>16</v>
      </c>
      <c r="D324" s="71" t="str">
        <f>'[1]Takeoff Sheet'!O364</f>
        <v>Nos</v>
      </c>
      <c r="E324" s="72"/>
      <c r="F324" s="72">
        <f t="shared" si="9"/>
        <v>0</v>
      </c>
      <c r="G324" s="67"/>
      <c r="H324" s="67">
        <v>2</v>
      </c>
      <c r="I324" s="67"/>
      <c r="J324" s="67"/>
      <c r="K324" s="67"/>
      <c r="L324" s="67"/>
    </row>
    <row r="325" spans="1:12" ht="12.75" customHeight="1">
      <c r="A325" s="80">
        <f>'[1]Takeoff Sheet'!A365</f>
        <v>14.2</v>
      </c>
      <c r="B325" s="80" t="str">
        <f>'[1]Takeoff Sheet'!B365</f>
        <v>40mm PVC Conduit pipe</v>
      </c>
      <c r="C325" s="93">
        <f t="shared" si="10"/>
        <v>16</v>
      </c>
      <c r="D325" s="71" t="str">
        <f>'[1]Takeoff Sheet'!O365</f>
        <v>Length(s)</v>
      </c>
      <c r="E325" s="72"/>
      <c r="F325" s="72">
        <f t="shared" si="9"/>
        <v>0</v>
      </c>
      <c r="G325" s="67"/>
      <c r="H325" s="67">
        <v>2</v>
      </c>
      <c r="I325" s="67"/>
      <c r="J325" s="67"/>
      <c r="K325" s="67"/>
      <c r="L325" s="67"/>
    </row>
    <row r="326" spans="1:12" ht="12.75" customHeight="1">
      <c r="A326" s="80">
        <f>'[1]Takeoff Sheet'!A366</f>
        <v>14.21</v>
      </c>
      <c r="B326" s="80" t="str">
        <f>'[1]Takeoff Sheet'!B366</f>
        <v>Caravan RV Double Pole Dual 240V Power Point with Twin USB Charging with Mounting block</v>
      </c>
      <c r="C326" s="93">
        <f t="shared" si="10"/>
        <v>160</v>
      </c>
      <c r="D326" s="71" t="str">
        <f>'[1]Takeoff Sheet'!O366</f>
        <v>Nos</v>
      </c>
      <c r="E326" s="72"/>
      <c r="F326" s="72">
        <f t="shared" si="9"/>
        <v>0</v>
      </c>
      <c r="G326" s="67"/>
      <c r="H326" s="67">
        <v>20</v>
      </c>
      <c r="I326" s="67"/>
      <c r="J326" s="67"/>
      <c r="K326" s="67"/>
      <c r="L326" s="67"/>
    </row>
    <row r="327" spans="1:12" ht="12.75" customHeight="1">
      <c r="A327" s="80">
        <f>'[1]Takeoff Sheet'!A367</f>
        <v>14.22</v>
      </c>
      <c r="B327" s="80" t="str">
        <f>'[1]Takeoff Sheet'!B367</f>
        <v>Batten holder</v>
      </c>
      <c r="C327" s="93">
        <f t="shared" si="10"/>
        <v>128</v>
      </c>
      <c r="D327" s="71" t="str">
        <f>'[1]Takeoff Sheet'!O367</f>
        <v>Nos</v>
      </c>
      <c r="E327" s="72"/>
      <c r="F327" s="72">
        <f t="shared" si="9"/>
        <v>0</v>
      </c>
      <c r="G327" s="67"/>
      <c r="H327" s="67">
        <v>16</v>
      </c>
      <c r="I327" s="67"/>
      <c r="J327" s="67"/>
      <c r="K327" s="67"/>
      <c r="L327" s="67"/>
    </row>
    <row r="328" spans="1:12" ht="12.75" customHeight="1">
      <c r="A328" s="80">
        <f>'[1]Takeoff Sheet'!A368</f>
        <v>14.23</v>
      </c>
      <c r="B328" s="80" t="str">
        <f>'[1]Takeoff Sheet'!B368</f>
        <v>ELEMENTS ENERGY SAVER BULB SPIRAL 20W DAYLIGHT ‐ 6500K BC (</v>
      </c>
      <c r="C328" s="93">
        <f t="shared" si="10"/>
        <v>128</v>
      </c>
      <c r="D328" s="71" t="str">
        <f>'[1]Takeoff Sheet'!O368</f>
        <v>Nos</v>
      </c>
      <c r="E328" s="72"/>
      <c r="F328" s="72">
        <f t="shared" si="9"/>
        <v>0</v>
      </c>
      <c r="G328" s="67"/>
      <c r="H328" s="67">
        <v>16</v>
      </c>
      <c r="I328" s="67"/>
      <c r="J328" s="67"/>
      <c r="K328" s="67"/>
      <c r="L328" s="67"/>
    </row>
    <row r="329" spans="1:12" ht="12.75" customHeight="1">
      <c r="A329" s="80">
        <f>'[1]Takeoff Sheet'!A369</f>
        <v>14.24</v>
      </c>
      <c r="B329" s="80" t="str">
        <f>'[1]Takeoff Sheet'!B369</f>
        <v>Earth wire - Green</v>
      </c>
      <c r="C329" s="93">
        <f t="shared" si="10"/>
        <v>96</v>
      </c>
      <c r="D329" s="71" t="str">
        <f>'[1]Takeoff Sheet'!O369</f>
        <v>m</v>
      </c>
      <c r="E329" s="72"/>
      <c r="F329" s="72">
        <f t="shared" si="9"/>
        <v>0</v>
      </c>
      <c r="G329" s="67"/>
      <c r="H329" s="67">
        <v>12</v>
      </c>
      <c r="I329" s="67"/>
      <c r="J329" s="67"/>
      <c r="K329" s="67"/>
      <c r="L329" s="67"/>
    </row>
    <row r="330" spans="1:12" ht="12.75" customHeight="1">
      <c r="A330" s="80"/>
      <c r="B330" s="80"/>
      <c r="C330" s="93">
        <f t="shared" si="10"/>
        <v>0</v>
      </c>
      <c r="D330" s="71"/>
      <c r="E330" s="72"/>
      <c r="F330" s="72"/>
      <c r="G330" s="67"/>
      <c r="H330" s="67"/>
      <c r="I330" s="67"/>
      <c r="J330" s="67"/>
      <c r="K330" s="67"/>
      <c r="L330" s="67"/>
    </row>
    <row r="331" spans="1:12" ht="12.75" customHeight="1">
      <c r="A331" s="95">
        <f>'[1]Takeoff Sheet'!A371</f>
        <v>15</v>
      </c>
      <c r="B331" s="95" t="str">
        <f>'[1]Takeoff Sheet'!B371</f>
        <v>FIXINGS AND FASTNERS</v>
      </c>
      <c r="C331" s="93">
        <f t="shared" si="10"/>
        <v>0</v>
      </c>
      <c r="D331" s="71"/>
      <c r="E331" s="72"/>
      <c r="F331" s="72"/>
      <c r="G331" s="67"/>
      <c r="H331" s="67"/>
      <c r="I331" s="67"/>
      <c r="J331" s="67"/>
      <c r="K331" s="67"/>
      <c r="L331" s="67"/>
    </row>
    <row r="332" spans="1:12" ht="12.75" customHeight="1">
      <c r="A332" s="80">
        <f>'[1]Takeoff Sheet'!A372</f>
        <v>15.01</v>
      </c>
      <c r="B332" s="80" t="str">
        <f>'[1]Takeoff Sheet'!B372</f>
        <v>100mm Stainless steel(SS) . Jolthead nail</v>
      </c>
      <c r="C332" s="93">
        <f t="shared" si="10"/>
        <v>640</v>
      </c>
      <c r="D332" s="71" t="str">
        <f>'[1]Takeoff Sheet'!O372</f>
        <v>Kg</v>
      </c>
      <c r="E332" s="72"/>
      <c r="F332" s="72">
        <f t="shared" ref="F332:F354" si="11">C332*E332</f>
        <v>0</v>
      </c>
      <c r="G332" s="67"/>
      <c r="H332" s="67">
        <v>80</v>
      </c>
      <c r="I332" s="67"/>
      <c r="J332" s="67"/>
      <c r="K332" s="67"/>
      <c r="L332" s="67"/>
    </row>
    <row r="333" spans="1:12" ht="12.75" customHeight="1">
      <c r="A333" s="80">
        <f>'[1]Takeoff Sheet'!A373</f>
        <v>15.02</v>
      </c>
      <c r="B333" s="80" t="str">
        <f>'[1]Takeoff Sheet'!B373</f>
        <v>75mm Stainless steel. Jolthead nail</v>
      </c>
      <c r="C333" s="93">
        <f t="shared" si="10"/>
        <v>320</v>
      </c>
      <c r="D333" s="71" t="str">
        <f>'[1]Takeoff Sheet'!O373</f>
        <v>Kg</v>
      </c>
      <c r="E333" s="72"/>
      <c r="F333" s="72">
        <f t="shared" si="11"/>
        <v>0</v>
      </c>
      <c r="G333" s="67"/>
      <c r="H333" s="67">
        <v>40</v>
      </c>
      <c r="I333" s="67"/>
      <c r="J333" s="67"/>
      <c r="K333" s="67"/>
      <c r="L333" s="67"/>
    </row>
    <row r="334" spans="1:12" ht="12.75" customHeight="1">
      <c r="A334" s="80">
        <f>'[1]Takeoff Sheet'!A374</f>
        <v>15.03</v>
      </c>
      <c r="B334" s="80" t="str">
        <f>'[1]Takeoff Sheet'!B374</f>
        <v>50mm SS. Jolthead nail</v>
      </c>
      <c r="C334" s="93">
        <f t="shared" si="10"/>
        <v>320</v>
      </c>
      <c r="D334" s="71" t="str">
        <f>'[1]Takeoff Sheet'!O374</f>
        <v>Kg</v>
      </c>
      <c r="E334" s="72"/>
      <c r="F334" s="72">
        <f t="shared" si="11"/>
        <v>0</v>
      </c>
      <c r="G334" s="67"/>
      <c r="H334" s="67">
        <v>40</v>
      </c>
      <c r="I334" s="67"/>
      <c r="J334" s="67"/>
      <c r="K334" s="67"/>
      <c r="L334" s="67"/>
    </row>
    <row r="335" spans="1:12" ht="12.75" customHeight="1">
      <c r="A335" s="80">
        <f>'[1]Takeoff Sheet'!A375</f>
        <v>15.04</v>
      </c>
      <c r="B335" s="80" t="str">
        <f>'[1]Takeoff Sheet'!B375</f>
        <v>40mm SS. Jolthead nail</v>
      </c>
      <c r="C335" s="93">
        <f t="shared" si="10"/>
        <v>160</v>
      </c>
      <c r="D335" s="71" t="str">
        <f>'[1]Takeoff Sheet'!O375</f>
        <v>Kg</v>
      </c>
      <c r="E335" s="72"/>
      <c r="F335" s="72">
        <f t="shared" si="11"/>
        <v>0</v>
      </c>
      <c r="G335" s="67"/>
      <c r="H335" s="67">
        <v>20</v>
      </c>
      <c r="I335" s="67"/>
      <c r="J335" s="67"/>
      <c r="K335" s="67"/>
      <c r="L335" s="67"/>
    </row>
    <row r="336" spans="1:12" ht="12.75" customHeight="1">
      <c r="A336" s="80">
        <f>'[1]Takeoff Sheet'!A376</f>
        <v>15.05</v>
      </c>
      <c r="B336" s="80" t="str">
        <f>'[1]Takeoff Sheet'!B376</f>
        <v>40mm SS. Clout jolthead nail</v>
      </c>
      <c r="C336" s="93">
        <f t="shared" si="10"/>
        <v>160</v>
      </c>
      <c r="D336" s="71" t="str">
        <f>'[1]Takeoff Sheet'!O376</f>
        <v>Kg</v>
      </c>
      <c r="E336" s="72"/>
      <c r="F336" s="72">
        <f t="shared" si="11"/>
        <v>0</v>
      </c>
      <c r="G336" s="67"/>
      <c r="H336" s="67">
        <v>20</v>
      </c>
      <c r="I336" s="67"/>
      <c r="J336" s="67"/>
      <c r="K336" s="67"/>
      <c r="L336" s="67"/>
    </row>
    <row r="337" spans="1:12" ht="12.75" customHeight="1">
      <c r="A337" s="80">
        <f>'[1]Takeoff Sheet'!A377</f>
        <v>15.06</v>
      </c>
      <c r="B337" s="80" t="str">
        <f>'[1]Takeoff Sheet'!B377</f>
        <v>NAIL JOLT HEAD Stainless steel PANEL PIN 25mm [1"] x 1.60mm x 1.0k</v>
      </c>
      <c r="C337" s="93">
        <f t="shared" si="10"/>
        <v>160</v>
      </c>
      <c r="D337" s="71" t="str">
        <f>'[1]Takeoff Sheet'!O377</f>
        <v>Kg</v>
      </c>
      <c r="E337" s="72"/>
      <c r="F337" s="72">
        <f t="shared" si="11"/>
        <v>0</v>
      </c>
      <c r="G337" s="67"/>
      <c r="H337" s="67">
        <v>20</v>
      </c>
      <c r="I337" s="67"/>
      <c r="J337" s="67"/>
      <c r="K337" s="67"/>
      <c r="L337" s="67"/>
    </row>
    <row r="338" spans="1:12" ht="12.75" customHeight="1">
      <c r="A338" s="80">
        <f>'[1]Takeoff Sheet'!A378</f>
        <v>15.07</v>
      </c>
      <c r="B338" s="80" t="str">
        <f>'[1]Takeoff Sheet'!B378</f>
        <v xml:space="preserve">ROOFING SCREW CORRUDEK TO TIMBER CYCLONE           </v>
      </c>
      <c r="C338" s="93">
        <f t="shared" si="10"/>
        <v>64</v>
      </c>
      <c r="D338" s="71" t="str">
        <f>'[1]Takeoff Sheet'!O378</f>
        <v>Kg</v>
      </c>
      <c r="E338" s="72"/>
      <c r="F338" s="72">
        <f t="shared" si="11"/>
        <v>0</v>
      </c>
      <c r="G338" s="67"/>
      <c r="H338" s="67">
        <v>8</v>
      </c>
      <c r="I338" s="67"/>
      <c r="J338" s="67"/>
      <c r="K338" s="67"/>
      <c r="L338" s="67"/>
    </row>
    <row r="339" spans="1:12" ht="12.75" customHeight="1">
      <c r="A339" s="80">
        <f>'[1]Takeoff Sheet'!A379</f>
        <v>15.08</v>
      </c>
      <c r="B339" s="80" t="str">
        <f>'[1]Takeoff Sheet'!B379</f>
        <v>BOLT &amp; NUT MILD STEEL HEXAGON HEAD GALVANISED 12mm</v>
      </c>
      <c r="C339" s="93">
        <f t="shared" si="10"/>
        <v>640</v>
      </c>
      <c r="D339" s="71" t="str">
        <f>'[1]Takeoff Sheet'!O379</f>
        <v>Nos</v>
      </c>
      <c r="E339" s="72"/>
      <c r="F339" s="72">
        <f t="shared" si="11"/>
        <v>0</v>
      </c>
      <c r="G339" s="67"/>
      <c r="H339" s="67">
        <v>80</v>
      </c>
      <c r="I339" s="67"/>
      <c r="J339" s="67"/>
      <c r="K339" s="67"/>
      <c r="L339" s="67"/>
    </row>
    <row r="340" spans="1:12" ht="12.75" customHeight="1">
      <c r="A340" s="80">
        <f>'[1]Takeoff Sheet'!A380</f>
        <v>15.09</v>
      </c>
      <c r="B340" s="80" t="str">
        <f>'[1]Takeoff Sheet'!B380</f>
        <v>Knuckle nailplates 76mmx317mm 10m/roll</v>
      </c>
      <c r="C340" s="93">
        <f t="shared" si="10"/>
        <v>32</v>
      </c>
      <c r="D340" s="71" t="str">
        <f>'[1]Takeoff Sheet'!O380</f>
        <v>Rolls</v>
      </c>
      <c r="E340" s="72"/>
      <c r="F340" s="72">
        <f t="shared" si="11"/>
        <v>0</v>
      </c>
      <c r="G340" s="67"/>
      <c r="H340" s="67">
        <v>4</v>
      </c>
      <c r="I340" s="67"/>
      <c r="J340" s="67"/>
      <c r="K340" s="67"/>
      <c r="L340" s="67"/>
    </row>
    <row r="341" spans="1:12" ht="12.75" customHeight="1">
      <c r="A341" s="80">
        <f>'[1]Takeoff Sheet'!A381</f>
        <v>15.1</v>
      </c>
      <c r="B341" s="80" t="str">
        <f>'[1]Takeoff Sheet'!B381</f>
        <v xml:space="preserve">Maxi strap </v>
      </c>
      <c r="C341" s="93">
        <f t="shared" si="10"/>
        <v>96</v>
      </c>
      <c r="D341" s="71" t="str">
        <f>'[1]Takeoff Sheet'!O381</f>
        <v>Rolls</v>
      </c>
      <c r="E341" s="72"/>
      <c r="F341" s="72">
        <f t="shared" si="11"/>
        <v>0</v>
      </c>
      <c r="G341" s="67"/>
      <c r="H341" s="67">
        <v>12</v>
      </c>
      <c r="I341" s="67"/>
      <c r="J341" s="67"/>
      <c r="K341" s="67"/>
      <c r="L341" s="67"/>
    </row>
    <row r="342" spans="1:12" ht="12.75" customHeight="1">
      <c r="A342" s="80">
        <f>'[1]Takeoff Sheet'!A382</f>
        <v>15.11</v>
      </c>
      <c r="B342" s="80" t="str">
        <f>'[1]Takeoff Sheet'!B382</f>
        <v>Tim-con brackets</v>
      </c>
      <c r="C342" s="93">
        <f t="shared" si="10"/>
        <v>3200</v>
      </c>
      <c r="D342" s="71" t="str">
        <f>'[1]Takeoff Sheet'!O382</f>
        <v>Nos</v>
      </c>
      <c r="E342" s="72"/>
      <c r="F342" s="72">
        <f t="shared" si="11"/>
        <v>0</v>
      </c>
      <c r="G342" s="67"/>
      <c r="H342" s="67">
        <v>400</v>
      </c>
      <c r="I342" s="67"/>
      <c r="J342" s="67"/>
      <c r="K342" s="67"/>
      <c r="L342" s="67"/>
    </row>
    <row r="343" spans="1:12" ht="12.75" customHeight="1">
      <c r="A343" s="80">
        <f>'[1]Takeoff Sheet'!A383</f>
        <v>15.12</v>
      </c>
      <c r="B343" s="80" t="str">
        <f>'[1]Takeoff Sheet'!B383</f>
        <v>GI joist hangers</v>
      </c>
      <c r="C343" s="93">
        <f t="shared" si="10"/>
        <v>9600</v>
      </c>
      <c r="D343" s="71" t="str">
        <f>'[1]Takeoff Sheet'!O383</f>
        <v>Nos</v>
      </c>
      <c r="E343" s="72"/>
      <c r="F343" s="72">
        <f t="shared" si="11"/>
        <v>0</v>
      </c>
      <c r="G343" s="67"/>
      <c r="H343" s="67">
        <v>1200</v>
      </c>
      <c r="I343" s="67"/>
      <c r="J343" s="67"/>
      <c r="K343" s="67"/>
      <c r="L343" s="67"/>
    </row>
    <row r="344" spans="1:12" ht="12.75" customHeight="1">
      <c r="A344" s="80">
        <f>'[1]Takeoff Sheet'!A384</f>
        <v>15.13</v>
      </c>
      <c r="B344" s="80" t="str">
        <f>'[1]Takeoff Sheet'!B384</f>
        <v xml:space="preserve">10mm Pop rivet </v>
      </c>
      <c r="C344" s="93">
        <f t="shared" si="10"/>
        <v>96</v>
      </c>
      <c r="D344" s="71" t="str">
        <f>'[1]Takeoff Sheet'!O384</f>
        <v>Kg</v>
      </c>
      <c r="E344" s="72"/>
      <c r="F344" s="72">
        <f t="shared" si="11"/>
        <v>0</v>
      </c>
      <c r="G344" s="67"/>
      <c r="H344" s="67">
        <v>12</v>
      </c>
      <c r="I344" s="67"/>
      <c r="J344" s="67"/>
      <c r="K344" s="67"/>
      <c r="L344" s="67"/>
    </row>
    <row r="345" spans="1:12" ht="12.75" customHeight="1">
      <c r="A345" s="80">
        <f>'[1]Takeoff Sheet'!A385</f>
        <v>15.14</v>
      </c>
      <c r="B345" s="80" t="str">
        <f>'[1]Takeoff Sheet'!B385</f>
        <v>Silicon 750ml</v>
      </c>
      <c r="C345" s="93">
        <f t="shared" si="10"/>
        <v>32</v>
      </c>
      <c r="D345" s="71" t="str">
        <f>'[1]Takeoff Sheet'!O385</f>
        <v>Nos</v>
      </c>
      <c r="E345" s="72"/>
      <c r="F345" s="72">
        <f t="shared" si="11"/>
        <v>0</v>
      </c>
      <c r="G345" s="67"/>
      <c r="H345" s="67">
        <v>4</v>
      </c>
      <c r="I345" s="67"/>
      <c r="J345" s="67"/>
      <c r="K345" s="67"/>
      <c r="L345" s="67"/>
    </row>
    <row r="346" spans="1:12" ht="12.75" customHeight="1">
      <c r="A346" s="80">
        <f>'[1]Takeoff Sheet'!A386</f>
        <v>15.15</v>
      </c>
      <c r="B346" s="80" t="str">
        <f>'[1]Takeoff Sheet'!B386</f>
        <v>Gap filler 475ml</v>
      </c>
      <c r="C346" s="93">
        <f t="shared" si="10"/>
        <v>800</v>
      </c>
      <c r="D346" s="71" t="str">
        <f>'[1]Takeoff Sheet'!O386</f>
        <v>Nos</v>
      </c>
      <c r="E346" s="72"/>
      <c r="F346" s="72">
        <f t="shared" si="11"/>
        <v>0</v>
      </c>
      <c r="G346" s="67"/>
      <c r="H346" s="67">
        <v>100</v>
      </c>
      <c r="I346" s="67"/>
      <c r="J346" s="67"/>
      <c r="K346" s="67"/>
      <c r="L346" s="67"/>
    </row>
    <row r="347" spans="1:12" ht="12.75" customHeight="1">
      <c r="A347" s="80">
        <f>'[1]Takeoff Sheet'!A387</f>
        <v>15.16</v>
      </c>
      <c r="B347" s="80" t="str">
        <f>'[1]Takeoff Sheet'!B387</f>
        <v>Wood putty</v>
      </c>
      <c r="C347" s="93">
        <f t="shared" si="10"/>
        <v>320</v>
      </c>
      <c r="D347" s="71" t="str">
        <f>'[1]Takeoff Sheet'!O387</f>
        <v>Kg</v>
      </c>
      <c r="E347" s="72"/>
      <c r="F347" s="72">
        <f t="shared" si="11"/>
        <v>0</v>
      </c>
      <c r="G347" s="67"/>
      <c r="H347" s="67">
        <v>40</v>
      </c>
      <c r="I347" s="67"/>
      <c r="J347" s="67"/>
      <c r="K347" s="67"/>
      <c r="L347" s="67"/>
    </row>
    <row r="348" spans="1:12" ht="12.75" customHeight="1">
      <c r="A348" s="80">
        <f>'[1]Takeoff Sheet'!A388</f>
        <v>15.17</v>
      </c>
      <c r="B348" s="80" t="str">
        <f>'[1]Takeoff Sheet'!B388</f>
        <v>Sand paper P-60 50m/Roll</v>
      </c>
      <c r="C348" s="93">
        <f t="shared" si="10"/>
        <v>16</v>
      </c>
      <c r="D348" s="71" t="str">
        <f>'[1]Takeoff Sheet'!O388</f>
        <v>Rolls</v>
      </c>
      <c r="E348" s="72"/>
      <c r="F348" s="72">
        <f t="shared" si="11"/>
        <v>0</v>
      </c>
      <c r="G348" s="67"/>
      <c r="H348" s="67">
        <v>2</v>
      </c>
      <c r="I348" s="67"/>
      <c r="J348" s="67"/>
      <c r="K348" s="67"/>
      <c r="L348" s="67"/>
    </row>
    <row r="349" spans="1:12" ht="12.75" customHeight="1">
      <c r="A349" s="80">
        <f>'[1]Takeoff Sheet'!A389</f>
        <v>15.18</v>
      </c>
      <c r="B349" s="80" t="str">
        <f>'[1]Takeoff Sheet'!B389</f>
        <v>Sand paper P-120 50m/Roll</v>
      </c>
      <c r="C349" s="93">
        <f t="shared" si="10"/>
        <v>16</v>
      </c>
      <c r="D349" s="71" t="str">
        <f>'[1]Takeoff Sheet'!O389</f>
        <v>Rolls</v>
      </c>
      <c r="E349" s="72"/>
      <c r="F349" s="72">
        <f t="shared" si="11"/>
        <v>0</v>
      </c>
      <c r="G349" s="67"/>
      <c r="H349" s="67">
        <v>2</v>
      </c>
      <c r="I349" s="67"/>
      <c r="J349" s="67"/>
      <c r="K349" s="67"/>
      <c r="L349" s="67"/>
    </row>
    <row r="350" spans="1:12" ht="12.75" customHeight="1">
      <c r="A350" s="80">
        <f>'[1]Takeoff Sheet'!A390</f>
        <v>15.19</v>
      </c>
      <c r="B350" s="80" t="str">
        <f>'[1]Takeoff Sheet'!B390</f>
        <v>4" Batten screws 500 per ctn</v>
      </c>
      <c r="C350" s="93">
        <f t="shared" si="10"/>
        <v>32</v>
      </c>
      <c r="D350" s="71" t="str">
        <f>'[1]Takeoff Sheet'!O390</f>
        <v>Ctn</v>
      </c>
      <c r="E350" s="72"/>
      <c r="F350" s="72">
        <f t="shared" si="11"/>
        <v>0</v>
      </c>
      <c r="G350" s="67"/>
      <c r="H350" s="67">
        <v>4</v>
      </c>
      <c r="I350" s="67"/>
      <c r="J350" s="67"/>
      <c r="K350" s="67"/>
      <c r="L350" s="67"/>
    </row>
    <row r="351" spans="1:12" ht="12.75" customHeight="1">
      <c r="A351" s="80">
        <f>'[1]Takeoff Sheet'!A391</f>
        <v>15.2</v>
      </c>
      <c r="B351" s="80" t="str">
        <f>'[1]Takeoff Sheet'!B391</f>
        <v>2.5" Batten screws 500 per ctn</v>
      </c>
      <c r="C351" s="93">
        <f t="shared" si="10"/>
        <v>32</v>
      </c>
      <c r="D351" s="71" t="str">
        <f>'[1]Takeoff Sheet'!O391</f>
        <v>Ctn</v>
      </c>
      <c r="E351" s="72"/>
      <c r="F351" s="72">
        <f t="shared" si="11"/>
        <v>0</v>
      </c>
      <c r="G351" s="67"/>
      <c r="H351" s="67">
        <v>4</v>
      </c>
      <c r="I351" s="67"/>
      <c r="J351" s="67"/>
      <c r="K351" s="67"/>
      <c r="L351" s="67"/>
    </row>
    <row r="352" spans="1:12" ht="12.75" customHeight="1">
      <c r="A352" s="80">
        <f>'[1]Takeoff Sheet'!A392</f>
        <v>15.21</v>
      </c>
      <c r="B352" s="80" t="str">
        <f>'[1]Takeoff Sheet'!B392</f>
        <v>M16-8.8 Bolt</v>
      </c>
      <c r="C352" s="93">
        <f t="shared" si="10"/>
        <v>1360</v>
      </c>
      <c r="D352" s="71" t="str">
        <f>'[1]Takeoff Sheet'!O392</f>
        <v>Nos</v>
      </c>
      <c r="E352" s="72"/>
      <c r="F352" s="72">
        <f t="shared" si="11"/>
        <v>0</v>
      </c>
      <c r="G352" s="67"/>
      <c r="H352" s="67">
        <v>170</v>
      </c>
      <c r="I352" s="67"/>
      <c r="J352" s="67"/>
      <c r="K352" s="67"/>
      <c r="L352" s="67"/>
    </row>
    <row r="353" spans="1:12" ht="12.75" customHeight="1">
      <c r="A353" s="80">
        <f>'[1]Takeoff Sheet'!A393</f>
        <v>15.22</v>
      </c>
      <c r="B353" s="80" t="str">
        <f>'[1]Takeoff Sheet'!B393</f>
        <v>M12-4.6/S Hot dip galv. Bolt with 50x50x3mm thick washers 2.550m</v>
      </c>
      <c r="C353" s="93">
        <f t="shared" si="10"/>
        <v>800</v>
      </c>
      <c r="D353" s="71" t="str">
        <f>'[1]Takeoff Sheet'!O393</f>
        <v>Nos</v>
      </c>
      <c r="E353" s="72"/>
      <c r="F353" s="72">
        <f t="shared" si="11"/>
        <v>0</v>
      </c>
      <c r="G353" s="67"/>
      <c r="H353" s="67">
        <v>100</v>
      </c>
      <c r="I353" s="67"/>
      <c r="J353" s="67"/>
      <c r="K353" s="67"/>
      <c r="L353" s="67"/>
    </row>
    <row r="354" spans="1:12" ht="12.75" customHeight="1">
      <c r="A354" s="80">
        <f>'[1]Takeoff Sheet'!A394</f>
        <v>15.23</v>
      </c>
      <c r="B354" s="80" t="str">
        <f>'[1]Takeoff Sheet'!B394</f>
        <v>M12-4.6/S Hot dip Galv. Bolts with 50/50x3mm thick Washers 450mm</v>
      </c>
      <c r="C354" s="93">
        <f t="shared" si="10"/>
        <v>800</v>
      </c>
      <c r="D354" s="71" t="str">
        <f>'[1]Takeoff Sheet'!O394</f>
        <v>Nos</v>
      </c>
      <c r="E354" s="72"/>
      <c r="F354" s="72">
        <f t="shared" si="11"/>
        <v>0</v>
      </c>
      <c r="G354" s="67"/>
      <c r="H354" s="67">
        <v>100</v>
      </c>
      <c r="I354" s="67"/>
      <c r="J354" s="67"/>
      <c r="K354" s="67"/>
      <c r="L354" s="67"/>
    </row>
    <row r="355" spans="1:12" ht="12.75" customHeight="1">
      <c r="A355" s="80"/>
      <c r="B355" s="72" t="s">
        <v>159</v>
      </c>
      <c r="C355" s="91">
        <f t="shared" si="10"/>
        <v>0</v>
      </c>
      <c r="D355" s="67"/>
      <c r="E355" s="72"/>
      <c r="F355" s="72">
        <f>2400*8</f>
        <v>19200</v>
      </c>
      <c r="G355" s="67"/>
      <c r="H355" s="67"/>
      <c r="I355" s="67"/>
      <c r="J355" s="67"/>
      <c r="K355" s="67"/>
      <c r="L355" s="67" t="s">
        <v>160</v>
      </c>
    </row>
    <row r="356" spans="1:12" ht="12.75" customHeight="1">
      <c r="A356" s="80"/>
      <c r="B356" s="72"/>
      <c r="C356" s="81"/>
      <c r="D356" s="67"/>
      <c r="E356" s="72"/>
      <c r="F356" s="72"/>
      <c r="G356" s="67"/>
      <c r="H356" s="67"/>
      <c r="I356" s="67"/>
      <c r="J356" s="67"/>
      <c r="K356" s="67"/>
      <c r="L356" s="67"/>
    </row>
    <row r="357" spans="1:12" ht="12.75" customHeight="1">
      <c r="A357" s="80"/>
      <c r="B357" s="98"/>
      <c r="C357" s="81"/>
      <c r="D357" s="67"/>
      <c r="E357" s="72"/>
      <c r="F357" s="72">
        <f>SUM(F11:F355)</f>
        <v>19200</v>
      </c>
      <c r="G357" s="67"/>
      <c r="H357" s="67"/>
      <c r="I357" s="67"/>
      <c r="J357" s="67"/>
      <c r="K357" s="67"/>
      <c r="L357" s="67"/>
    </row>
  </sheetData>
  <printOptions horizontalCentered="1"/>
  <pageMargins left="0.25" right="0.25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32"/>
  <sheetViews>
    <sheetView tabSelected="1" workbookViewId="0">
      <selection activeCell="J8" sqref="J8"/>
    </sheetView>
  </sheetViews>
  <sheetFormatPr defaultColWidth="9.140625" defaultRowHeight="12.75"/>
  <cols>
    <col min="1" max="1" width="1.5703125" style="23" customWidth="1"/>
    <col min="2" max="2" width="5.7109375" style="23" customWidth="1"/>
    <col min="3" max="3" width="56.7109375" style="23" customWidth="1"/>
    <col min="4" max="4" width="42.28515625" style="23" customWidth="1"/>
    <col min="5" max="5" width="6.28515625" style="23" bestFit="1" customWidth="1"/>
    <col min="6" max="6" width="14.85546875" style="108" customWidth="1"/>
    <col min="7" max="7" width="9.140625" style="24"/>
    <col min="8" max="8" width="13" style="24" customWidth="1"/>
    <col min="9" max="10" width="9.140625" style="23"/>
    <col min="11" max="11" width="73.85546875" style="23" bestFit="1" customWidth="1"/>
    <col min="12" max="16384" width="9.140625" style="23"/>
  </cols>
  <sheetData>
    <row r="1" spans="2:8" ht="18">
      <c r="B1" s="137" t="s">
        <v>106</v>
      </c>
      <c r="C1" s="137"/>
      <c r="D1" s="137"/>
      <c r="E1" s="137"/>
      <c r="F1" s="137"/>
      <c r="G1" s="137"/>
      <c r="H1" s="137"/>
    </row>
    <row r="2" spans="2:8" ht="18">
      <c r="B2" s="137" t="s">
        <v>105</v>
      </c>
      <c r="C2" s="137"/>
      <c r="D2" s="137"/>
      <c r="E2" s="137"/>
      <c r="F2" s="137"/>
      <c r="G2" s="137"/>
      <c r="H2" s="137"/>
    </row>
    <row r="3" spans="2:8" ht="18">
      <c r="B3" s="138" t="s">
        <v>304</v>
      </c>
      <c r="C3" s="138"/>
      <c r="D3" s="138"/>
      <c r="E3" s="138"/>
      <c r="F3" s="138"/>
      <c r="G3" s="138"/>
      <c r="H3" s="138"/>
    </row>
    <row r="4" spans="2:8" s="2" customFormat="1">
      <c r="G4" s="25"/>
      <c r="H4" s="25"/>
    </row>
    <row r="5" spans="2:8" s="2" customFormat="1" ht="16.5">
      <c r="B5" s="139" t="s">
        <v>9</v>
      </c>
      <c r="C5" s="135" t="s">
        <v>1</v>
      </c>
      <c r="D5" s="135" t="s">
        <v>123</v>
      </c>
      <c r="E5" s="28" t="s">
        <v>2</v>
      </c>
      <c r="F5" s="135" t="s">
        <v>3</v>
      </c>
      <c r="G5" s="136" t="s">
        <v>107</v>
      </c>
      <c r="H5" s="136" t="s">
        <v>102</v>
      </c>
    </row>
    <row r="6" spans="2:8" s="2" customFormat="1" ht="16.5">
      <c r="B6" s="139"/>
      <c r="C6" s="135"/>
      <c r="D6" s="135"/>
      <c r="E6" s="107" t="s">
        <v>5</v>
      </c>
      <c r="F6" s="135"/>
      <c r="G6" s="136"/>
      <c r="H6" s="136"/>
    </row>
    <row r="7" spans="2:8" s="2" customFormat="1" ht="16.5">
      <c r="B7" s="29" t="s">
        <v>10</v>
      </c>
      <c r="C7" s="29" t="s">
        <v>11</v>
      </c>
      <c r="D7" s="29"/>
      <c r="E7" s="30"/>
      <c r="F7" s="31"/>
      <c r="G7" s="32"/>
      <c r="H7" s="32"/>
    </row>
    <row r="8" spans="2:8" s="2" customFormat="1" ht="16.5">
      <c r="B8" s="33" t="s">
        <v>12</v>
      </c>
      <c r="C8" s="33" t="s">
        <v>189</v>
      </c>
      <c r="D8" s="29"/>
      <c r="E8" s="99">
        <v>300</v>
      </c>
      <c r="F8" s="31" t="s">
        <v>13</v>
      </c>
      <c r="G8" s="32"/>
      <c r="H8" s="32">
        <f t="shared" ref="H8:H9" si="0">G8*E8</f>
        <v>0</v>
      </c>
    </row>
    <row r="9" spans="2:8" s="2" customFormat="1" ht="16.5">
      <c r="B9" s="33" t="s">
        <v>14</v>
      </c>
      <c r="C9" s="102" t="s">
        <v>194</v>
      </c>
      <c r="D9" s="29"/>
      <c r="E9" s="99">
        <v>100</v>
      </c>
      <c r="F9" s="31" t="s">
        <v>13</v>
      </c>
      <c r="G9" s="32"/>
      <c r="H9" s="32">
        <f t="shared" si="0"/>
        <v>0</v>
      </c>
    </row>
    <row r="10" spans="2:8" s="2" customFormat="1" ht="16.5">
      <c r="B10" s="33" t="s">
        <v>15</v>
      </c>
      <c r="C10" s="34" t="s">
        <v>190</v>
      </c>
      <c r="D10" s="34"/>
      <c r="E10" s="99">
        <v>200</v>
      </c>
      <c r="F10" s="31" t="s">
        <v>13</v>
      </c>
      <c r="G10" s="32"/>
      <c r="H10" s="32">
        <f>G10*E10</f>
        <v>0</v>
      </c>
    </row>
    <row r="11" spans="2:8" s="2" customFormat="1" ht="16.5">
      <c r="B11" s="33" t="s">
        <v>16</v>
      </c>
      <c r="C11" s="34" t="s">
        <v>188</v>
      </c>
      <c r="D11" s="34"/>
      <c r="E11" s="99">
        <v>150</v>
      </c>
      <c r="F11" s="31" t="s">
        <v>13</v>
      </c>
      <c r="G11" s="32"/>
      <c r="H11" s="32">
        <f t="shared" ref="H11:H19" si="1">G11*E11</f>
        <v>0</v>
      </c>
    </row>
    <row r="12" spans="2:8" s="2" customFormat="1" ht="16.5">
      <c r="B12" s="33" t="s">
        <v>17</v>
      </c>
      <c r="C12" s="34" t="s">
        <v>191</v>
      </c>
      <c r="D12" s="34"/>
      <c r="E12" s="99">
        <v>500</v>
      </c>
      <c r="F12" s="31" t="s">
        <v>13</v>
      </c>
      <c r="G12" s="32"/>
      <c r="H12" s="32">
        <f t="shared" si="1"/>
        <v>0</v>
      </c>
    </row>
    <row r="13" spans="2:8" s="2" customFormat="1" ht="16.5">
      <c r="B13" s="33" t="s">
        <v>18</v>
      </c>
      <c r="C13" s="34" t="s">
        <v>192</v>
      </c>
      <c r="D13" s="34"/>
      <c r="E13" s="99">
        <v>400</v>
      </c>
      <c r="F13" s="31" t="s">
        <v>13</v>
      </c>
      <c r="G13" s="32"/>
      <c r="H13" s="32">
        <f t="shared" si="1"/>
        <v>0</v>
      </c>
    </row>
    <row r="14" spans="2:8" s="2" customFormat="1" ht="16.5">
      <c r="B14" s="33" t="s">
        <v>19</v>
      </c>
      <c r="C14" s="102" t="s">
        <v>193</v>
      </c>
      <c r="D14" s="34"/>
      <c r="E14" s="99">
        <v>100</v>
      </c>
      <c r="F14" s="31" t="s">
        <v>13</v>
      </c>
      <c r="G14" s="32"/>
      <c r="H14" s="32">
        <f t="shared" si="1"/>
        <v>0</v>
      </c>
    </row>
    <row r="15" spans="2:8" s="2" customFormat="1" ht="16.5">
      <c r="B15" s="33" t="s">
        <v>20</v>
      </c>
      <c r="C15" s="34" t="s">
        <v>195</v>
      </c>
      <c r="D15" s="34"/>
      <c r="E15" s="99">
        <v>150</v>
      </c>
      <c r="F15" s="31" t="s">
        <v>13</v>
      </c>
      <c r="G15" s="32"/>
      <c r="H15" s="32">
        <v>0</v>
      </c>
    </row>
    <row r="16" spans="2:8" s="2" customFormat="1" ht="16.5">
      <c r="B16" s="33" t="s">
        <v>21</v>
      </c>
      <c r="C16" s="33" t="s">
        <v>22</v>
      </c>
      <c r="D16" s="33"/>
      <c r="E16" s="99">
        <v>200</v>
      </c>
      <c r="F16" s="31" t="s">
        <v>13</v>
      </c>
      <c r="G16" s="32"/>
      <c r="H16" s="32">
        <f t="shared" si="1"/>
        <v>0</v>
      </c>
    </row>
    <row r="17" spans="2:8" s="2" customFormat="1" ht="16.5">
      <c r="B17" s="33" t="s">
        <v>161</v>
      </c>
      <c r="C17" s="34" t="s">
        <v>197</v>
      </c>
      <c r="D17" s="34"/>
      <c r="E17" s="99">
        <v>150</v>
      </c>
      <c r="F17" s="31" t="s">
        <v>31</v>
      </c>
      <c r="G17" s="32"/>
      <c r="H17" s="32">
        <f t="shared" si="1"/>
        <v>0</v>
      </c>
    </row>
    <row r="18" spans="2:8" s="2" customFormat="1" ht="16.5">
      <c r="B18" s="33" t="s">
        <v>162</v>
      </c>
      <c r="C18" s="34" t="s">
        <v>198</v>
      </c>
      <c r="D18" s="34"/>
      <c r="E18" s="99">
        <v>200</v>
      </c>
      <c r="F18" s="31" t="s">
        <v>31</v>
      </c>
      <c r="G18" s="32"/>
      <c r="H18" s="32">
        <f t="shared" si="1"/>
        <v>0</v>
      </c>
    </row>
    <row r="19" spans="2:8" s="39" customFormat="1" ht="16.5">
      <c r="B19" s="33" t="s">
        <v>163</v>
      </c>
      <c r="C19" s="100" t="s">
        <v>196</v>
      </c>
      <c r="D19" s="100"/>
      <c r="E19" s="101">
        <v>800</v>
      </c>
      <c r="F19" s="42" t="s">
        <v>31</v>
      </c>
      <c r="G19" s="43"/>
      <c r="H19" s="32">
        <f t="shared" si="1"/>
        <v>0</v>
      </c>
    </row>
    <row r="20" spans="2:8" s="2" customFormat="1" ht="16.5">
      <c r="B20" s="111"/>
      <c r="C20" s="112"/>
      <c r="D20" s="112"/>
      <c r="E20" s="113"/>
      <c r="F20" s="114"/>
      <c r="G20" s="115"/>
      <c r="H20" s="115"/>
    </row>
    <row r="21" spans="2:8" s="2" customFormat="1" ht="16.5">
      <c r="B21" s="29" t="s">
        <v>23</v>
      </c>
      <c r="C21" s="29" t="s">
        <v>212</v>
      </c>
      <c r="D21" s="29"/>
      <c r="E21" s="30"/>
      <c r="F21" s="31"/>
      <c r="G21" s="32"/>
      <c r="H21" s="32"/>
    </row>
    <row r="22" spans="2:8" s="2" customFormat="1" ht="16.5">
      <c r="B22" s="35" t="s">
        <v>24</v>
      </c>
      <c r="C22" s="33" t="s">
        <v>25</v>
      </c>
      <c r="D22" s="33"/>
      <c r="E22" s="99">
        <v>500</v>
      </c>
      <c r="F22" s="31" t="s">
        <v>26</v>
      </c>
      <c r="G22" s="32"/>
      <c r="H22" s="32">
        <f t="shared" ref="H22:H28" si="2">G22*E22</f>
        <v>0</v>
      </c>
    </row>
    <row r="23" spans="2:8" s="2" customFormat="1" ht="16.5">
      <c r="B23" s="35" t="s">
        <v>27</v>
      </c>
      <c r="C23" s="33" t="s">
        <v>199</v>
      </c>
      <c r="D23" s="33"/>
      <c r="E23" s="99">
        <v>30</v>
      </c>
      <c r="F23" s="31" t="s">
        <v>30</v>
      </c>
      <c r="G23" s="32"/>
      <c r="H23" s="32">
        <f t="shared" si="2"/>
        <v>0</v>
      </c>
    </row>
    <row r="24" spans="2:8" s="2" customFormat="1" ht="16.5">
      <c r="B24" s="35" t="s">
        <v>28</v>
      </c>
      <c r="C24" s="33" t="s">
        <v>33</v>
      </c>
      <c r="D24" s="33"/>
      <c r="E24" s="99">
        <v>200</v>
      </c>
      <c r="F24" s="31" t="s">
        <v>8</v>
      </c>
      <c r="G24" s="32"/>
      <c r="H24" s="32">
        <f t="shared" si="2"/>
        <v>0</v>
      </c>
    </row>
    <row r="25" spans="2:8" s="2" customFormat="1" ht="16.5">
      <c r="B25" s="35" t="s">
        <v>29</v>
      </c>
      <c r="C25" s="33" t="s">
        <v>32</v>
      </c>
      <c r="D25" s="33"/>
      <c r="E25" s="99">
        <v>300</v>
      </c>
      <c r="F25" s="31" t="s">
        <v>8</v>
      </c>
      <c r="G25" s="32"/>
      <c r="H25" s="32">
        <f t="shared" si="2"/>
        <v>0</v>
      </c>
    </row>
    <row r="26" spans="2:8" s="2" customFormat="1" ht="16.5">
      <c r="B26" s="35" t="s">
        <v>100</v>
      </c>
      <c r="C26" s="33" t="s">
        <v>200</v>
      </c>
      <c r="D26" s="33"/>
      <c r="E26" s="99">
        <v>70</v>
      </c>
      <c r="F26" s="31" t="s">
        <v>8</v>
      </c>
      <c r="G26" s="32"/>
      <c r="H26" s="32">
        <f t="shared" si="2"/>
        <v>0</v>
      </c>
    </row>
    <row r="27" spans="2:8" s="2" customFormat="1" ht="16.5">
      <c r="B27" s="35" t="s">
        <v>166</v>
      </c>
      <c r="C27" s="33" t="s">
        <v>34</v>
      </c>
      <c r="D27" s="33"/>
      <c r="E27" s="99">
        <v>20</v>
      </c>
      <c r="F27" s="31" t="s">
        <v>30</v>
      </c>
      <c r="G27" s="32"/>
      <c r="H27" s="32">
        <f t="shared" si="2"/>
        <v>0</v>
      </c>
    </row>
    <row r="28" spans="2:8" s="2" customFormat="1" ht="16.5">
      <c r="B28" s="35" t="s">
        <v>167</v>
      </c>
      <c r="C28" s="33" t="s">
        <v>164</v>
      </c>
      <c r="D28" s="33"/>
      <c r="E28" s="99">
        <v>50</v>
      </c>
      <c r="F28" s="31" t="s">
        <v>31</v>
      </c>
      <c r="G28" s="32"/>
      <c r="H28" s="32">
        <f t="shared" si="2"/>
        <v>0</v>
      </c>
    </row>
    <row r="29" spans="2:8" s="2" customFormat="1" ht="16.5">
      <c r="B29" s="111"/>
      <c r="C29" s="116"/>
      <c r="D29" s="116"/>
      <c r="E29" s="113"/>
      <c r="F29" s="114"/>
      <c r="G29" s="115"/>
      <c r="H29" s="115"/>
    </row>
    <row r="30" spans="2:8" s="2" customFormat="1" ht="16.5">
      <c r="B30" s="29" t="s">
        <v>35</v>
      </c>
      <c r="C30" s="29" t="s">
        <v>36</v>
      </c>
      <c r="D30" s="29"/>
      <c r="E30" s="30"/>
      <c r="F30" s="31"/>
      <c r="G30" s="32"/>
      <c r="H30" s="32"/>
    </row>
    <row r="31" spans="2:8" s="2" customFormat="1" ht="16.5">
      <c r="B31" s="35" t="s">
        <v>203</v>
      </c>
      <c r="C31" s="102" t="s">
        <v>201</v>
      </c>
      <c r="D31" s="34"/>
      <c r="E31" s="99">
        <v>20</v>
      </c>
      <c r="F31" s="31" t="s">
        <v>30</v>
      </c>
      <c r="G31" s="32"/>
      <c r="H31" s="32">
        <f t="shared" ref="H31:H37" si="3">G31*E31</f>
        <v>0</v>
      </c>
    </row>
    <row r="32" spans="2:8" s="2" customFormat="1" ht="16.5">
      <c r="B32" s="35" t="s">
        <v>6</v>
      </c>
      <c r="C32" s="103" t="s">
        <v>202</v>
      </c>
      <c r="D32" s="34"/>
      <c r="E32" s="99">
        <v>10</v>
      </c>
      <c r="F32" s="31" t="s">
        <v>30</v>
      </c>
      <c r="G32" s="32"/>
      <c r="H32" s="32">
        <f t="shared" si="3"/>
        <v>0</v>
      </c>
    </row>
    <row r="33" spans="2:8" s="2" customFormat="1" ht="16.5">
      <c r="B33" s="35" t="s">
        <v>7</v>
      </c>
      <c r="C33" s="102" t="s">
        <v>205</v>
      </c>
      <c r="D33" s="34"/>
      <c r="E33" s="99">
        <v>100</v>
      </c>
      <c r="F33" s="31" t="s">
        <v>31</v>
      </c>
      <c r="G33" s="32"/>
      <c r="H33" s="32">
        <f t="shared" si="3"/>
        <v>0</v>
      </c>
    </row>
    <row r="34" spans="2:8" s="2" customFormat="1" ht="16.5">
      <c r="B34" s="35" t="s">
        <v>204</v>
      </c>
      <c r="C34" s="102" t="s">
        <v>206</v>
      </c>
      <c r="D34" s="34"/>
      <c r="E34" s="99">
        <v>150</v>
      </c>
      <c r="F34" s="31" t="s">
        <v>31</v>
      </c>
      <c r="G34" s="32"/>
      <c r="H34" s="32">
        <f t="shared" si="3"/>
        <v>0</v>
      </c>
    </row>
    <row r="35" spans="2:8" s="2" customFormat="1" ht="16.5">
      <c r="B35" s="35" t="s">
        <v>37</v>
      </c>
      <c r="C35" s="102" t="s">
        <v>207</v>
      </c>
      <c r="D35" s="34"/>
      <c r="E35" s="99">
        <v>200</v>
      </c>
      <c r="F35" s="31" t="s">
        <v>31</v>
      </c>
      <c r="G35" s="32"/>
      <c r="H35" s="32">
        <f t="shared" si="3"/>
        <v>0</v>
      </c>
    </row>
    <row r="36" spans="2:8" s="2" customFormat="1" ht="16.5">
      <c r="B36" s="35" t="s">
        <v>210</v>
      </c>
      <c r="C36" s="102" t="s">
        <v>208</v>
      </c>
      <c r="D36" s="34"/>
      <c r="E36" s="99">
        <v>150</v>
      </c>
      <c r="F36" s="31" t="s">
        <v>8</v>
      </c>
      <c r="G36" s="32"/>
      <c r="H36" s="32">
        <f t="shared" si="3"/>
        <v>0</v>
      </c>
    </row>
    <row r="37" spans="2:8" s="2" customFormat="1" ht="16.5">
      <c r="B37" s="35" t="s">
        <v>211</v>
      </c>
      <c r="C37" s="102" t="s">
        <v>209</v>
      </c>
      <c r="D37" s="34"/>
      <c r="E37" s="99">
        <v>100</v>
      </c>
      <c r="F37" s="31" t="s">
        <v>8</v>
      </c>
      <c r="G37" s="32"/>
      <c r="H37" s="32">
        <f t="shared" si="3"/>
        <v>0</v>
      </c>
    </row>
    <row r="38" spans="2:8" s="2" customFormat="1" ht="16.5">
      <c r="B38" s="111"/>
      <c r="C38" s="112"/>
      <c r="D38" s="112"/>
      <c r="E38" s="113"/>
      <c r="F38" s="114"/>
      <c r="G38" s="115"/>
      <c r="H38" s="115"/>
    </row>
    <row r="39" spans="2:8" s="2" customFormat="1" ht="16.5">
      <c r="B39" s="29" t="s">
        <v>38</v>
      </c>
      <c r="C39" s="29" t="s">
        <v>39</v>
      </c>
      <c r="D39" s="29"/>
      <c r="E39" s="30"/>
      <c r="F39" s="31"/>
      <c r="G39" s="32"/>
      <c r="H39" s="32"/>
    </row>
    <row r="40" spans="2:8" s="2" customFormat="1" ht="16.5">
      <c r="B40" s="35" t="s">
        <v>40</v>
      </c>
      <c r="C40" s="36" t="s">
        <v>213</v>
      </c>
      <c r="D40" s="109"/>
      <c r="E40" s="99">
        <v>60</v>
      </c>
      <c r="F40" s="31" t="s">
        <v>8</v>
      </c>
      <c r="G40" s="32"/>
      <c r="H40" s="32">
        <f t="shared" ref="H40:H67" si="4">G40*E40</f>
        <v>0</v>
      </c>
    </row>
    <row r="41" spans="2:8" s="2" customFormat="1" ht="16.5">
      <c r="B41" s="35" t="s">
        <v>41</v>
      </c>
      <c r="C41" s="110" t="s">
        <v>257</v>
      </c>
      <c r="D41" s="36"/>
      <c r="E41" s="99">
        <v>50</v>
      </c>
      <c r="F41" s="31" t="s">
        <v>165</v>
      </c>
      <c r="G41" s="32"/>
      <c r="H41" s="32">
        <f t="shared" si="4"/>
        <v>0</v>
      </c>
    </row>
    <row r="42" spans="2:8" s="2" customFormat="1" ht="16.5">
      <c r="B42" s="35" t="s">
        <v>42</v>
      </c>
      <c r="C42" s="110" t="s">
        <v>258</v>
      </c>
      <c r="D42" s="36"/>
      <c r="E42" s="99">
        <v>200</v>
      </c>
      <c r="F42" s="31" t="s">
        <v>165</v>
      </c>
      <c r="G42" s="32"/>
      <c r="H42" s="32">
        <f t="shared" si="4"/>
        <v>0</v>
      </c>
    </row>
    <row r="43" spans="2:8" s="2" customFormat="1" ht="16.5">
      <c r="B43" s="35" t="s">
        <v>43</v>
      </c>
      <c r="C43" s="105" t="s">
        <v>214</v>
      </c>
      <c r="D43" s="36"/>
      <c r="E43" s="99">
        <v>100</v>
      </c>
      <c r="F43" s="31" t="s">
        <v>165</v>
      </c>
      <c r="G43" s="32"/>
      <c r="H43" s="32">
        <f t="shared" si="4"/>
        <v>0</v>
      </c>
    </row>
    <row r="44" spans="2:8" s="2" customFormat="1" ht="16.5">
      <c r="B44" s="35" t="s">
        <v>44</v>
      </c>
      <c r="C44" s="105" t="s">
        <v>215</v>
      </c>
      <c r="D44" s="36"/>
      <c r="E44" s="99">
        <v>30</v>
      </c>
      <c r="F44" s="31" t="s">
        <v>165</v>
      </c>
      <c r="G44" s="32"/>
      <c r="H44" s="32">
        <f t="shared" si="4"/>
        <v>0</v>
      </c>
    </row>
    <row r="45" spans="2:8" s="2" customFormat="1" ht="16.5">
      <c r="B45" s="35" t="s">
        <v>45</v>
      </c>
      <c r="C45" s="105" t="s">
        <v>217</v>
      </c>
      <c r="D45" s="36"/>
      <c r="E45" s="99">
        <v>200</v>
      </c>
      <c r="F45" s="31" t="s">
        <v>165</v>
      </c>
      <c r="G45" s="32"/>
      <c r="H45" s="32">
        <f t="shared" si="4"/>
        <v>0</v>
      </c>
    </row>
    <row r="46" spans="2:8" s="2" customFormat="1" ht="16.5">
      <c r="B46" s="35" t="s">
        <v>46</v>
      </c>
      <c r="C46" s="36" t="s">
        <v>254</v>
      </c>
      <c r="D46" s="36"/>
      <c r="E46" s="99">
        <v>100</v>
      </c>
      <c r="F46" s="31" t="s">
        <v>165</v>
      </c>
      <c r="G46" s="32"/>
      <c r="H46" s="32">
        <f t="shared" si="4"/>
        <v>0</v>
      </c>
    </row>
    <row r="47" spans="2:8" s="2" customFormat="1" ht="16.5">
      <c r="B47" s="35" t="s">
        <v>47</v>
      </c>
      <c r="C47" s="105" t="s">
        <v>216</v>
      </c>
      <c r="D47" s="36"/>
      <c r="E47" s="99">
        <v>40</v>
      </c>
      <c r="F47" s="31" t="s">
        <v>8</v>
      </c>
      <c r="G47" s="32"/>
      <c r="H47" s="32">
        <f t="shared" si="4"/>
        <v>0</v>
      </c>
    </row>
    <row r="48" spans="2:8" s="2" customFormat="1" ht="16.5">
      <c r="B48" s="35" t="s">
        <v>48</v>
      </c>
      <c r="C48" s="105" t="s">
        <v>252</v>
      </c>
      <c r="D48" s="36"/>
      <c r="E48" s="99">
        <v>40</v>
      </c>
      <c r="F48" s="31" t="s">
        <v>165</v>
      </c>
      <c r="G48" s="32"/>
      <c r="H48" s="32">
        <f t="shared" si="4"/>
        <v>0</v>
      </c>
    </row>
    <row r="49" spans="2:8" s="2" customFormat="1" ht="16.5">
      <c r="B49" s="35" t="s">
        <v>49</v>
      </c>
      <c r="C49" s="105" t="s">
        <v>253</v>
      </c>
      <c r="D49" s="36"/>
      <c r="E49" s="99">
        <v>40</v>
      </c>
      <c r="F49" s="31" t="s">
        <v>165</v>
      </c>
      <c r="G49" s="32"/>
      <c r="H49" s="32">
        <f t="shared" si="4"/>
        <v>0</v>
      </c>
    </row>
    <row r="50" spans="2:8" s="2" customFormat="1" ht="16.5">
      <c r="B50" s="35" t="s">
        <v>50</v>
      </c>
      <c r="C50" s="105" t="s">
        <v>218</v>
      </c>
      <c r="D50" s="36"/>
      <c r="E50" s="99">
        <v>50</v>
      </c>
      <c r="F50" s="31" t="s">
        <v>165</v>
      </c>
      <c r="G50" s="32"/>
      <c r="H50" s="32">
        <f t="shared" si="4"/>
        <v>0</v>
      </c>
    </row>
    <row r="51" spans="2:8" s="2" customFormat="1" ht="16.5">
      <c r="B51" s="35" t="s">
        <v>51</v>
      </c>
      <c r="C51" s="105" t="s">
        <v>219</v>
      </c>
      <c r="D51" s="36"/>
      <c r="E51" s="99">
        <v>50</v>
      </c>
      <c r="F51" s="31" t="s">
        <v>165</v>
      </c>
      <c r="G51" s="32"/>
      <c r="H51" s="32">
        <f t="shared" si="4"/>
        <v>0</v>
      </c>
    </row>
    <row r="52" spans="2:8" s="2" customFormat="1" ht="16.5">
      <c r="B52" s="35" t="s">
        <v>52</v>
      </c>
      <c r="C52" s="105" t="s">
        <v>220</v>
      </c>
      <c r="D52" s="36"/>
      <c r="E52" s="99">
        <v>50</v>
      </c>
      <c r="F52" s="31" t="s">
        <v>165</v>
      </c>
      <c r="G52" s="32"/>
      <c r="H52" s="32">
        <f t="shared" si="4"/>
        <v>0</v>
      </c>
    </row>
    <row r="53" spans="2:8" s="2" customFormat="1" ht="16.5">
      <c r="B53" s="35" t="s">
        <v>53</v>
      </c>
      <c r="C53" s="105" t="s">
        <v>221</v>
      </c>
      <c r="D53" s="36"/>
      <c r="E53" s="99">
        <v>50</v>
      </c>
      <c r="F53" s="31" t="s">
        <v>165</v>
      </c>
      <c r="G53" s="32"/>
      <c r="H53" s="32">
        <f t="shared" si="4"/>
        <v>0</v>
      </c>
    </row>
    <row r="54" spans="2:8" s="2" customFormat="1" ht="16.5">
      <c r="B54" s="35" t="s">
        <v>54</v>
      </c>
      <c r="C54" s="105" t="s">
        <v>226</v>
      </c>
      <c r="D54" s="36"/>
      <c r="E54" s="99">
        <v>50</v>
      </c>
      <c r="F54" s="31" t="s">
        <v>165</v>
      </c>
      <c r="G54" s="32"/>
      <c r="H54" s="32">
        <f t="shared" si="4"/>
        <v>0</v>
      </c>
    </row>
    <row r="55" spans="2:8" s="2" customFormat="1" ht="16.5">
      <c r="B55" s="35" t="s">
        <v>55</v>
      </c>
      <c r="C55" s="105" t="s">
        <v>222</v>
      </c>
      <c r="D55" s="36"/>
      <c r="E55" s="99">
        <v>100</v>
      </c>
      <c r="F55" s="31" t="s">
        <v>8</v>
      </c>
      <c r="G55" s="32"/>
      <c r="H55" s="32">
        <f t="shared" si="4"/>
        <v>0</v>
      </c>
    </row>
    <row r="56" spans="2:8" s="2" customFormat="1" ht="16.5">
      <c r="B56" s="35" t="s">
        <v>56</v>
      </c>
      <c r="C56" s="105" t="s">
        <v>223</v>
      </c>
      <c r="D56" s="36"/>
      <c r="E56" s="99">
        <v>200</v>
      </c>
      <c r="F56" s="31" t="s">
        <v>165</v>
      </c>
      <c r="G56" s="32"/>
      <c r="H56" s="32">
        <f t="shared" si="4"/>
        <v>0</v>
      </c>
    </row>
    <row r="57" spans="2:8" s="2" customFormat="1" ht="16.5">
      <c r="B57" s="35" t="s">
        <v>57</v>
      </c>
      <c r="C57" s="36" t="s">
        <v>224</v>
      </c>
      <c r="D57" s="36"/>
      <c r="E57" s="99">
        <v>50</v>
      </c>
      <c r="F57" s="31" t="s">
        <v>165</v>
      </c>
      <c r="G57" s="32"/>
      <c r="H57" s="32">
        <f t="shared" si="4"/>
        <v>0</v>
      </c>
    </row>
    <row r="58" spans="2:8" s="2" customFormat="1" ht="16.5">
      <c r="B58" s="35" t="s">
        <v>58</v>
      </c>
      <c r="C58" s="36" t="s">
        <v>225</v>
      </c>
      <c r="D58" s="36"/>
      <c r="E58" s="99">
        <v>100</v>
      </c>
      <c r="F58" s="31" t="s">
        <v>165</v>
      </c>
      <c r="G58" s="32"/>
      <c r="H58" s="32">
        <f t="shared" si="4"/>
        <v>0</v>
      </c>
    </row>
    <row r="59" spans="2:8" s="2" customFormat="1" ht="16.5">
      <c r="B59" s="35" t="s">
        <v>59</v>
      </c>
      <c r="C59" s="36" t="s">
        <v>259</v>
      </c>
      <c r="D59" s="36"/>
      <c r="E59" s="99">
        <v>150</v>
      </c>
      <c r="F59" s="31" t="s">
        <v>165</v>
      </c>
      <c r="G59" s="32"/>
      <c r="H59" s="32">
        <f t="shared" si="4"/>
        <v>0</v>
      </c>
    </row>
    <row r="60" spans="2:8" s="2" customFormat="1" ht="16.5">
      <c r="B60" s="35" t="s">
        <v>60</v>
      </c>
      <c r="C60" s="105" t="s">
        <v>185</v>
      </c>
      <c r="D60" s="36"/>
      <c r="E60" s="99">
        <v>150</v>
      </c>
      <c r="F60" s="31" t="s">
        <v>165</v>
      </c>
      <c r="G60" s="32"/>
      <c r="H60" s="32">
        <f t="shared" si="4"/>
        <v>0</v>
      </c>
    </row>
    <row r="61" spans="2:8" s="2" customFormat="1" ht="16.5">
      <c r="B61" s="35" t="s">
        <v>61</v>
      </c>
      <c r="C61" s="105" t="s">
        <v>227</v>
      </c>
      <c r="D61" s="36"/>
      <c r="E61" s="99">
        <v>150</v>
      </c>
      <c r="F61" s="31" t="s">
        <v>165</v>
      </c>
      <c r="G61" s="32"/>
      <c r="H61" s="32">
        <f t="shared" si="4"/>
        <v>0</v>
      </c>
    </row>
    <row r="62" spans="2:8" s="2" customFormat="1" ht="16.5">
      <c r="B62" s="35" t="s">
        <v>62</v>
      </c>
      <c r="C62" s="105" t="s">
        <v>228</v>
      </c>
      <c r="D62" s="36"/>
      <c r="E62" s="99">
        <v>90</v>
      </c>
      <c r="F62" s="31" t="s">
        <v>186</v>
      </c>
      <c r="G62" s="32"/>
      <c r="H62" s="32">
        <f t="shared" si="4"/>
        <v>0</v>
      </c>
    </row>
    <row r="63" spans="2:8" s="2" customFormat="1" ht="16.5">
      <c r="B63" s="35" t="s">
        <v>63</v>
      </c>
      <c r="C63" s="105" t="s">
        <v>229</v>
      </c>
      <c r="D63" s="36"/>
      <c r="E63" s="99">
        <v>30</v>
      </c>
      <c r="F63" s="31" t="s">
        <v>165</v>
      </c>
      <c r="G63" s="32"/>
      <c r="H63" s="32">
        <f t="shared" si="4"/>
        <v>0</v>
      </c>
    </row>
    <row r="64" spans="2:8" s="2" customFormat="1" ht="16.5">
      <c r="B64" s="35" t="s">
        <v>64</v>
      </c>
      <c r="C64" s="105" t="s">
        <v>231</v>
      </c>
      <c r="D64" s="36"/>
      <c r="E64" s="99">
        <v>30</v>
      </c>
      <c r="F64" s="31" t="s">
        <v>165</v>
      </c>
      <c r="G64" s="32"/>
      <c r="H64" s="32">
        <f t="shared" si="4"/>
        <v>0</v>
      </c>
    </row>
    <row r="65" spans="2:8" s="2" customFormat="1" ht="16.5">
      <c r="B65" s="35" t="s">
        <v>65</v>
      </c>
      <c r="C65" s="105" t="s">
        <v>255</v>
      </c>
      <c r="D65" s="36"/>
      <c r="E65" s="99">
        <v>50</v>
      </c>
      <c r="F65" s="31" t="s">
        <v>244</v>
      </c>
      <c r="G65" s="32"/>
      <c r="H65" s="32">
        <f t="shared" si="4"/>
        <v>0</v>
      </c>
    </row>
    <row r="66" spans="2:8" s="2" customFormat="1" ht="16.5">
      <c r="B66" s="35" t="s">
        <v>173</v>
      </c>
      <c r="C66" s="105" t="s">
        <v>256</v>
      </c>
      <c r="D66" s="36"/>
      <c r="E66" s="99">
        <v>30</v>
      </c>
      <c r="F66" s="31" t="s">
        <v>244</v>
      </c>
      <c r="G66" s="32"/>
      <c r="H66" s="32">
        <f t="shared" si="4"/>
        <v>0</v>
      </c>
    </row>
    <row r="67" spans="2:8" s="2" customFormat="1" ht="16.5">
      <c r="B67" s="35" t="s">
        <v>174</v>
      </c>
      <c r="C67" s="105" t="s">
        <v>230</v>
      </c>
      <c r="D67" s="36"/>
      <c r="E67" s="99">
        <v>40</v>
      </c>
      <c r="F67" s="31" t="s">
        <v>165</v>
      </c>
      <c r="G67" s="32"/>
      <c r="H67" s="32">
        <f t="shared" si="4"/>
        <v>0</v>
      </c>
    </row>
    <row r="68" spans="2:8" s="2" customFormat="1" ht="16.5">
      <c r="B68" s="6"/>
      <c r="C68" s="4"/>
      <c r="D68" s="4"/>
      <c r="E68" s="21"/>
      <c r="F68" s="22"/>
      <c r="G68" s="26"/>
      <c r="H68" s="26"/>
    </row>
    <row r="69" spans="2:8" s="2" customFormat="1" ht="16.5">
      <c r="B69" s="29" t="s">
        <v>67</v>
      </c>
      <c r="C69" s="29" t="s">
        <v>68</v>
      </c>
      <c r="D69" s="29"/>
      <c r="E69" s="30"/>
      <c r="F69" s="31"/>
      <c r="G69" s="32"/>
      <c r="H69" s="32"/>
    </row>
    <row r="70" spans="2:8" s="2" customFormat="1" ht="16.5">
      <c r="B70" s="35" t="s">
        <v>69</v>
      </c>
      <c r="C70" s="33" t="s">
        <v>121</v>
      </c>
      <c r="D70" s="33"/>
      <c r="E70" s="99">
        <v>100</v>
      </c>
      <c r="F70" s="31" t="s">
        <v>66</v>
      </c>
      <c r="G70" s="32"/>
      <c r="H70" s="32">
        <f t="shared" ref="H70:H78" si="5">G70*E70</f>
        <v>0</v>
      </c>
    </row>
    <row r="71" spans="2:8" s="39" customFormat="1" ht="16.5">
      <c r="B71" s="40" t="s">
        <v>236</v>
      </c>
      <c r="C71" s="41" t="s">
        <v>232</v>
      </c>
      <c r="D71" s="41"/>
      <c r="E71" s="101">
        <v>200</v>
      </c>
      <c r="F71" s="42" t="s">
        <v>66</v>
      </c>
      <c r="G71" s="43"/>
      <c r="H71" s="32">
        <f t="shared" si="5"/>
        <v>0</v>
      </c>
    </row>
    <row r="72" spans="2:8" s="39" customFormat="1" ht="16.5">
      <c r="B72" s="35" t="s">
        <v>70</v>
      </c>
      <c r="C72" s="104" t="s">
        <v>233</v>
      </c>
      <c r="D72" s="41"/>
      <c r="E72" s="101">
        <v>100</v>
      </c>
      <c r="F72" s="42" t="s">
        <v>66</v>
      </c>
      <c r="G72" s="43"/>
      <c r="H72" s="32">
        <f t="shared" si="5"/>
        <v>0</v>
      </c>
    </row>
    <row r="73" spans="2:8" s="2" customFormat="1" ht="16.5">
      <c r="B73" s="40" t="s">
        <v>72</v>
      </c>
      <c r="C73" s="33" t="s">
        <v>71</v>
      </c>
      <c r="D73" s="33"/>
      <c r="E73" s="99">
        <v>200</v>
      </c>
      <c r="F73" s="31" t="s">
        <v>66</v>
      </c>
      <c r="G73" s="32"/>
      <c r="H73" s="32">
        <f t="shared" si="5"/>
        <v>0</v>
      </c>
    </row>
    <row r="74" spans="2:8" s="2" customFormat="1" ht="16.5">
      <c r="B74" s="35" t="s">
        <v>237</v>
      </c>
      <c r="C74" s="33" t="s">
        <v>260</v>
      </c>
      <c r="D74" s="33"/>
      <c r="E74" s="99">
        <v>150</v>
      </c>
      <c r="F74" s="31" t="s">
        <v>66</v>
      </c>
      <c r="G74" s="32"/>
      <c r="H74" s="32">
        <f t="shared" si="5"/>
        <v>0</v>
      </c>
    </row>
    <row r="75" spans="2:8" s="2" customFormat="1" ht="16.5">
      <c r="B75" s="40" t="s">
        <v>73</v>
      </c>
      <c r="C75" s="33" t="s">
        <v>261</v>
      </c>
      <c r="D75" s="33"/>
      <c r="E75" s="99">
        <v>100</v>
      </c>
      <c r="F75" s="31" t="s">
        <v>66</v>
      </c>
      <c r="G75" s="32"/>
      <c r="H75" s="32">
        <f t="shared" si="5"/>
        <v>0</v>
      </c>
    </row>
    <row r="76" spans="2:8" s="2" customFormat="1" ht="16.5">
      <c r="B76" s="35" t="s">
        <v>74</v>
      </c>
      <c r="C76" s="33" t="s">
        <v>286</v>
      </c>
      <c r="D76" s="33"/>
      <c r="E76" s="99">
        <v>80</v>
      </c>
      <c r="F76" s="31" t="s">
        <v>66</v>
      </c>
      <c r="G76" s="32"/>
      <c r="H76" s="32">
        <f t="shared" si="5"/>
        <v>0</v>
      </c>
    </row>
    <row r="77" spans="2:8" s="2" customFormat="1" ht="16.5">
      <c r="B77" s="40" t="s">
        <v>75</v>
      </c>
      <c r="C77" s="103" t="s">
        <v>234</v>
      </c>
      <c r="D77" s="33"/>
      <c r="E77" s="99">
        <v>500</v>
      </c>
      <c r="F77" s="31" t="s">
        <v>165</v>
      </c>
      <c r="G77" s="32"/>
      <c r="H77" s="32">
        <f t="shared" si="5"/>
        <v>0</v>
      </c>
    </row>
    <row r="78" spans="2:8" s="2" customFormat="1" ht="16.5">
      <c r="B78" s="35" t="s">
        <v>76</v>
      </c>
      <c r="C78" s="33" t="s">
        <v>235</v>
      </c>
      <c r="D78" s="33"/>
      <c r="E78" s="99">
        <v>250</v>
      </c>
      <c r="F78" s="31" t="s">
        <v>165</v>
      </c>
      <c r="G78" s="32"/>
      <c r="H78" s="32">
        <f t="shared" si="5"/>
        <v>0</v>
      </c>
    </row>
    <row r="79" spans="2:8" s="2" customFormat="1" ht="16.5">
      <c r="B79" s="6"/>
      <c r="C79" s="5"/>
      <c r="D79" s="5"/>
      <c r="E79" s="21"/>
      <c r="F79" s="22"/>
      <c r="G79" s="26"/>
      <c r="H79" s="26"/>
    </row>
    <row r="80" spans="2:8" s="2" customFormat="1" ht="16.5">
      <c r="B80" s="29" t="s">
        <v>77</v>
      </c>
      <c r="C80" s="29" t="s">
        <v>78</v>
      </c>
      <c r="D80" s="29"/>
      <c r="E80" s="30"/>
      <c r="F80" s="31"/>
      <c r="G80" s="32"/>
      <c r="H80" s="32"/>
    </row>
    <row r="81" spans="2:8" s="2" customFormat="1" ht="16.5">
      <c r="B81" s="33" t="s">
        <v>79</v>
      </c>
      <c r="C81" s="33" t="s">
        <v>277</v>
      </c>
      <c r="D81" s="29"/>
      <c r="E81" s="30">
        <v>50</v>
      </c>
      <c r="F81" s="31" t="s">
        <v>165</v>
      </c>
      <c r="G81" s="32"/>
      <c r="H81" s="32">
        <f t="shared" ref="H81:H97" si="6">G81*E81</f>
        <v>0</v>
      </c>
    </row>
    <row r="82" spans="2:8" s="2" customFormat="1" ht="16.5">
      <c r="B82" s="33" t="s">
        <v>80</v>
      </c>
      <c r="C82" s="33" t="s">
        <v>278</v>
      </c>
      <c r="D82" s="29"/>
      <c r="E82" s="30">
        <v>50</v>
      </c>
      <c r="F82" s="31" t="s">
        <v>165</v>
      </c>
      <c r="G82" s="32"/>
      <c r="H82" s="32">
        <f t="shared" si="6"/>
        <v>0</v>
      </c>
    </row>
    <row r="83" spans="2:8" s="2" customFormat="1" ht="16.5">
      <c r="B83" s="33" t="s">
        <v>81</v>
      </c>
      <c r="C83" s="30" t="s">
        <v>238</v>
      </c>
      <c r="D83" s="30"/>
      <c r="E83" s="30">
        <v>20</v>
      </c>
      <c r="F83" s="31" t="s">
        <v>8</v>
      </c>
      <c r="G83" s="32"/>
      <c r="H83" s="32">
        <f t="shared" si="6"/>
        <v>0</v>
      </c>
    </row>
    <row r="84" spans="2:8" s="2" customFormat="1" ht="16.5">
      <c r="B84" s="33" t="s">
        <v>82</v>
      </c>
      <c r="C84" s="30" t="s">
        <v>241</v>
      </c>
      <c r="D84" s="30"/>
      <c r="E84" s="30">
        <v>1500</v>
      </c>
      <c r="F84" s="31" t="s">
        <v>242</v>
      </c>
      <c r="G84" s="32"/>
      <c r="H84" s="32">
        <f t="shared" si="6"/>
        <v>0</v>
      </c>
    </row>
    <row r="85" spans="2:8" s="2" customFormat="1" ht="16.5">
      <c r="B85" s="33" t="s">
        <v>83</v>
      </c>
      <c r="C85" s="30" t="s">
        <v>239</v>
      </c>
      <c r="D85" s="30"/>
      <c r="E85" s="30">
        <v>20</v>
      </c>
      <c r="F85" s="31" t="s">
        <v>179</v>
      </c>
      <c r="G85" s="32"/>
      <c r="H85" s="32">
        <f t="shared" si="6"/>
        <v>0</v>
      </c>
    </row>
    <row r="86" spans="2:8" s="2" customFormat="1" ht="16.5">
      <c r="B86" s="33" t="s">
        <v>84</v>
      </c>
      <c r="C86" s="30" t="s">
        <v>240</v>
      </c>
      <c r="D86" s="30"/>
      <c r="E86" s="30">
        <v>20</v>
      </c>
      <c r="F86" s="31" t="s">
        <v>179</v>
      </c>
      <c r="G86" s="32"/>
      <c r="H86" s="32">
        <f t="shared" si="6"/>
        <v>0</v>
      </c>
    </row>
    <row r="87" spans="2:8" s="2" customFormat="1" ht="16.5">
      <c r="B87" s="33" t="s">
        <v>85</v>
      </c>
      <c r="C87" s="30" t="s">
        <v>243</v>
      </c>
      <c r="D87" s="30"/>
      <c r="E87" s="30">
        <v>300</v>
      </c>
      <c r="F87" s="31" t="s">
        <v>244</v>
      </c>
      <c r="G87" s="32"/>
      <c r="H87" s="32">
        <f t="shared" si="6"/>
        <v>0</v>
      </c>
    </row>
    <row r="88" spans="2:8" s="2" customFormat="1" ht="16.5">
      <c r="B88" s="33" t="s">
        <v>86</v>
      </c>
      <c r="C88" s="30" t="s">
        <v>245</v>
      </c>
      <c r="D88" s="30"/>
      <c r="E88" s="30">
        <v>100</v>
      </c>
      <c r="F88" s="31" t="s">
        <v>244</v>
      </c>
      <c r="G88" s="32"/>
      <c r="H88" s="32">
        <f t="shared" si="6"/>
        <v>0</v>
      </c>
    </row>
    <row r="89" spans="2:8" s="2" customFormat="1" ht="16.5">
      <c r="B89" s="33" t="s">
        <v>110</v>
      </c>
      <c r="C89" s="30" t="s">
        <v>177</v>
      </c>
      <c r="D89" s="30"/>
      <c r="E89" s="30">
        <v>300</v>
      </c>
      <c r="F89" s="31" t="s">
        <v>165</v>
      </c>
      <c r="G89" s="32"/>
      <c r="H89" s="32">
        <f t="shared" si="6"/>
        <v>0</v>
      </c>
    </row>
    <row r="90" spans="2:8" s="2" customFormat="1" ht="16.5">
      <c r="B90" s="33" t="s">
        <v>111</v>
      </c>
      <c r="C90" s="30" t="s">
        <v>246</v>
      </c>
      <c r="D90" s="30"/>
      <c r="E90" s="30">
        <v>300</v>
      </c>
      <c r="F90" s="31" t="s">
        <v>165</v>
      </c>
      <c r="G90" s="32"/>
      <c r="H90" s="32">
        <f t="shared" si="6"/>
        <v>0</v>
      </c>
    </row>
    <row r="91" spans="2:8" s="2" customFormat="1" ht="16.5">
      <c r="B91" s="33" t="s">
        <v>112</v>
      </c>
      <c r="C91" s="30" t="s">
        <v>175</v>
      </c>
      <c r="D91" s="30"/>
      <c r="E91" s="30">
        <v>200</v>
      </c>
      <c r="F91" s="31" t="s">
        <v>165</v>
      </c>
      <c r="G91" s="32"/>
      <c r="H91" s="32">
        <f t="shared" si="6"/>
        <v>0</v>
      </c>
    </row>
    <row r="92" spans="2:8" s="2" customFormat="1" ht="16.5">
      <c r="B92" s="33" t="s">
        <v>113</v>
      </c>
      <c r="C92" s="30" t="s">
        <v>176</v>
      </c>
      <c r="D92" s="30"/>
      <c r="E92" s="30">
        <v>200</v>
      </c>
      <c r="F92" s="31" t="s">
        <v>165</v>
      </c>
      <c r="G92" s="32"/>
      <c r="H92" s="32">
        <f t="shared" si="6"/>
        <v>0</v>
      </c>
    </row>
    <row r="93" spans="2:8" s="2" customFormat="1" ht="16.5">
      <c r="B93" s="33" t="s">
        <v>114</v>
      </c>
      <c r="C93" s="33" t="s">
        <v>247</v>
      </c>
      <c r="D93" s="33"/>
      <c r="E93" s="30">
        <v>200</v>
      </c>
      <c r="F93" s="31" t="s">
        <v>165</v>
      </c>
      <c r="G93" s="32"/>
      <c r="H93" s="32">
        <f t="shared" si="6"/>
        <v>0</v>
      </c>
    </row>
    <row r="94" spans="2:8" s="2" customFormat="1" ht="16.5">
      <c r="B94" s="33" t="s">
        <v>115</v>
      </c>
      <c r="C94" s="33" t="s">
        <v>248</v>
      </c>
      <c r="D94" s="33"/>
      <c r="E94" s="30">
        <v>100</v>
      </c>
      <c r="F94" s="31" t="s">
        <v>165</v>
      </c>
      <c r="G94" s="32"/>
      <c r="H94" s="32">
        <f t="shared" si="6"/>
        <v>0</v>
      </c>
    </row>
    <row r="95" spans="2:8" s="2" customFormat="1" ht="16.5">
      <c r="B95" s="33" t="s">
        <v>116</v>
      </c>
      <c r="C95" s="33" t="s">
        <v>249</v>
      </c>
      <c r="D95" s="33"/>
      <c r="E95" s="30">
        <v>100</v>
      </c>
      <c r="F95" s="31" t="s">
        <v>244</v>
      </c>
      <c r="G95" s="32"/>
      <c r="H95" s="32">
        <f t="shared" si="6"/>
        <v>0</v>
      </c>
    </row>
    <row r="96" spans="2:8" s="2" customFormat="1" ht="16.5">
      <c r="B96" s="33" t="s">
        <v>117</v>
      </c>
      <c r="C96" s="33" t="s">
        <v>250</v>
      </c>
      <c r="D96" s="33"/>
      <c r="E96" s="30">
        <v>100</v>
      </c>
      <c r="F96" s="31" t="s">
        <v>244</v>
      </c>
      <c r="G96" s="32"/>
      <c r="H96" s="32">
        <f t="shared" si="6"/>
        <v>0</v>
      </c>
    </row>
    <row r="97" spans="2:8" s="2" customFormat="1" ht="16.5">
      <c r="B97" s="33" t="s">
        <v>118</v>
      </c>
      <c r="C97" s="33" t="s">
        <v>178</v>
      </c>
      <c r="D97" s="33"/>
      <c r="E97" s="30">
        <v>100</v>
      </c>
      <c r="F97" s="31" t="s">
        <v>242</v>
      </c>
      <c r="G97" s="32"/>
      <c r="H97" s="32">
        <f t="shared" si="6"/>
        <v>0</v>
      </c>
    </row>
    <row r="98" spans="2:8" s="2" customFormat="1" ht="16.5">
      <c r="B98" s="3"/>
      <c r="C98" s="5"/>
      <c r="D98" s="5"/>
      <c r="E98" s="21"/>
      <c r="F98" s="22"/>
      <c r="G98" s="26"/>
      <c r="H98" s="26"/>
    </row>
    <row r="99" spans="2:8" s="2" customFormat="1" ht="16.5">
      <c r="B99" s="29" t="s">
        <v>87</v>
      </c>
      <c r="C99" s="29" t="s">
        <v>88</v>
      </c>
      <c r="D99" s="29"/>
      <c r="E99" s="30"/>
      <c r="F99" s="31"/>
      <c r="G99" s="32"/>
      <c r="H99" s="32"/>
    </row>
    <row r="100" spans="2:8" s="2" customFormat="1" ht="16.5">
      <c r="B100" s="35" t="s">
        <v>262</v>
      </c>
      <c r="C100" s="103" t="s">
        <v>251</v>
      </c>
      <c r="D100" s="33"/>
      <c r="E100" s="99">
        <v>100</v>
      </c>
      <c r="F100" s="31" t="s">
        <v>244</v>
      </c>
      <c r="G100" s="32"/>
      <c r="H100" s="32">
        <f>G100*E100</f>
        <v>0</v>
      </c>
    </row>
    <row r="101" spans="2:8" s="2" customFormat="1" ht="16.5">
      <c r="B101" s="35" t="s">
        <v>263</v>
      </c>
      <c r="C101" s="103" t="s">
        <v>303</v>
      </c>
      <c r="D101" s="33"/>
      <c r="E101" s="99">
        <v>300</v>
      </c>
      <c r="F101" s="31" t="s">
        <v>165</v>
      </c>
      <c r="G101" s="32"/>
      <c r="H101" s="32">
        <f t="shared" ref="H101:H131" si="7">G101*E101</f>
        <v>0</v>
      </c>
    </row>
    <row r="102" spans="2:8" s="2" customFormat="1" ht="16.5">
      <c r="B102" s="35" t="s">
        <v>264</v>
      </c>
      <c r="C102" s="103" t="s">
        <v>283</v>
      </c>
      <c r="D102" s="33"/>
      <c r="E102" s="99">
        <v>300</v>
      </c>
      <c r="F102" s="31" t="s">
        <v>244</v>
      </c>
      <c r="G102" s="32"/>
      <c r="H102" s="32">
        <f t="shared" si="7"/>
        <v>0</v>
      </c>
    </row>
    <row r="103" spans="2:8" s="2" customFormat="1" ht="16.5">
      <c r="B103" s="35" t="s">
        <v>265</v>
      </c>
      <c r="C103" s="33" t="s">
        <v>119</v>
      </c>
      <c r="D103" s="33"/>
      <c r="E103" s="99">
        <v>300</v>
      </c>
      <c r="F103" s="31" t="s">
        <v>66</v>
      </c>
      <c r="G103" s="32"/>
      <c r="H103" s="32">
        <f t="shared" si="7"/>
        <v>0</v>
      </c>
    </row>
    <row r="104" spans="2:8" s="2" customFormat="1" ht="16.5">
      <c r="B104" s="35" t="s">
        <v>266</v>
      </c>
      <c r="C104" s="33" t="s">
        <v>120</v>
      </c>
      <c r="D104" s="33"/>
      <c r="E104" s="99">
        <v>200</v>
      </c>
      <c r="F104" s="31" t="s">
        <v>66</v>
      </c>
      <c r="G104" s="32"/>
      <c r="H104" s="32">
        <f t="shared" si="7"/>
        <v>0</v>
      </c>
    </row>
    <row r="105" spans="2:8" s="2" customFormat="1" ht="16.5">
      <c r="B105" s="35" t="s">
        <v>267</v>
      </c>
      <c r="C105" s="34" t="s">
        <v>279</v>
      </c>
      <c r="D105" s="34"/>
      <c r="E105" s="99">
        <v>200</v>
      </c>
      <c r="F105" s="31" t="s">
        <v>99</v>
      </c>
      <c r="G105" s="32"/>
      <c r="H105" s="32">
        <f t="shared" si="7"/>
        <v>0</v>
      </c>
    </row>
    <row r="106" spans="2:8" s="2" customFormat="1" ht="16.5">
      <c r="B106" s="35" t="s">
        <v>268</v>
      </c>
      <c r="C106" s="34" t="s">
        <v>101</v>
      </c>
      <c r="D106" s="34"/>
      <c r="E106" s="99">
        <v>600</v>
      </c>
      <c r="F106" s="31" t="s">
        <v>99</v>
      </c>
      <c r="G106" s="32"/>
      <c r="H106" s="32">
        <f t="shared" si="7"/>
        <v>0</v>
      </c>
    </row>
    <row r="107" spans="2:8" s="2" customFormat="1" ht="16.5">
      <c r="B107" s="35" t="s">
        <v>269</v>
      </c>
      <c r="C107" s="34" t="s">
        <v>280</v>
      </c>
      <c r="D107" s="34"/>
      <c r="E107" s="99">
        <v>100</v>
      </c>
      <c r="F107" s="31" t="s">
        <v>99</v>
      </c>
      <c r="G107" s="32"/>
      <c r="H107" s="32">
        <f t="shared" si="7"/>
        <v>0</v>
      </c>
    </row>
    <row r="108" spans="2:8" s="2" customFormat="1" ht="16.5">
      <c r="B108" s="35" t="s">
        <v>270</v>
      </c>
      <c r="C108" s="34" t="s">
        <v>0</v>
      </c>
      <c r="D108" s="34"/>
      <c r="E108" s="99">
        <v>1000</v>
      </c>
      <c r="F108" s="31" t="s">
        <v>90</v>
      </c>
      <c r="G108" s="32"/>
      <c r="H108" s="32">
        <f t="shared" si="7"/>
        <v>0</v>
      </c>
    </row>
    <row r="109" spans="2:8" s="2" customFormat="1" ht="16.5">
      <c r="B109" s="35" t="s">
        <v>271</v>
      </c>
      <c r="C109" s="34" t="s">
        <v>284</v>
      </c>
      <c r="D109" s="34"/>
      <c r="E109" s="99">
        <v>400</v>
      </c>
      <c r="F109" s="31" t="s">
        <v>90</v>
      </c>
      <c r="G109" s="32"/>
      <c r="H109" s="32">
        <f t="shared" si="7"/>
        <v>0</v>
      </c>
    </row>
    <row r="110" spans="2:8" s="2" customFormat="1" ht="16.5">
      <c r="B110" s="35" t="s">
        <v>272</v>
      </c>
      <c r="C110" s="34" t="s">
        <v>281</v>
      </c>
      <c r="D110" s="34"/>
      <c r="E110" s="99">
        <v>100</v>
      </c>
      <c r="F110" s="31" t="s">
        <v>31</v>
      </c>
      <c r="G110" s="32"/>
      <c r="H110" s="32">
        <f t="shared" si="7"/>
        <v>0</v>
      </c>
    </row>
    <row r="111" spans="2:8" ht="16.5">
      <c r="B111" s="35" t="s">
        <v>91</v>
      </c>
      <c r="C111" s="34" t="s">
        <v>122</v>
      </c>
      <c r="D111" s="34"/>
      <c r="E111" s="99">
        <v>200</v>
      </c>
      <c r="F111" s="31" t="s">
        <v>180</v>
      </c>
      <c r="G111" s="38"/>
      <c r="H111" s="38">
        <f t="shared" si="7"/>
        <v>0</v>
      </c>
    </row>
    <row r="112" spans="2:8" ht="16.5">
      <c r="B112" s="35" t="s">
        <v>273</v>
      </c>
      <c r="C112" s="34" t="s">
        <v>282</v>
      </c>
      <c r="D112" s="34"/>
      <c r="E112" s="99">
        <v>200</v>
      </c>
      <c r="F112" s="31" t="s">
        <v>180</v>
      </c>
      <c r="G112" s="38"/>
      <c r="H112" s="38">
        <f t="shared" si="7"/>
        <v>0</v>
      </c>
    </row>
    <row r="113" spans="2:8" ht="16.5">
      <c r="B113" s="35" t="s">
        <v>92</v>
      </c>
      <c r="C113" s="34" t="s">
        <v>285</v>
      </c>
      <c r="D113" s="34"/>
      <c r="E113" s="99">
        <v>100</v>
      </c>
      <c r="F113" s="31" t="s">
        <v>66</v>
      </c>
      <c r="G113" s="38"/>
      <c r="H113" s="38">
        <f t="shared" si="7"/>
        <v>0</v>
      </c>
    </row>
    <row r="114" spans="2:8" ht="16.5">
      <c r="B114" s="35" t="s">
        <v>93</v>
      </c>
      <c r="C114" s="33" t="s">
        <v>286</v>
      </c>
      <c r="D114" s="33"/>
      <c r="E114" s="99">
        <v>80</v>
      </c>
      <c r="F114" s="31" t="s">
        <v>66</v>
      </c>
      <c r="G114" s="38"/>
      <c r="H114" s="38">
        <f t="shared" si="7"/>
        <v>0</v>
      </c>
    </row>
    <row r="115" spans="2:8" ht="16.5">
      <c r="B115" s="35" t="s">
        <v>274</v>
      </c>
      <c r="C115" s="102" t="str">
        <f>+'Dublex unit BOQ'!B167</f>
        <v>20kg CTA</v>
      </c>
      <c r="D115" s="34"/>
      <c r="E115" s="99">
        <v>160</v>
      </c>
      <c r="F115" s="31" t="s">
        <v>26</v>
      </c>
      <c r="G115" s="38"/>
      <c r="H115" s="38">
        <f t="shared" si="7"/>
        <v>0</v>
      </c>
    </row>
    <row r="116" spans="2:8" ht="16.5">
      <c r="B116" s="35" t="s">
        <v>94</v>
      </c>
      <c r="C116" s="102" t="str">
        <f>+'Dublex unit BOQ'!B169</f>
        <v>20kg Grout (White)</v>
      </c>
      <c r="D116" s="34"/>
      <c r="E116" s="99">
        <v>100</v>
      </c>
      <c r="F116" s="31" t="s">
        <v>26</v>
      </c>
      <c r="G116" s="38"/>
      <c r="H116" s="38">
        <f t="shared" si="7"/>
        <v>0</v>
      </c>
    </row>
    <row r="117" spans="2:8" ht="16.5">
      <c r="B117" s="35" t="s">
        <v>95</v>
      </c>
      <c r="C117" s="102" t="s">
        <v>288</v>
      </c>
      <c r="D117" s="37"/>
      <c r="E117" s="99">
        <v>100</v>
      </c>
      <c r="F117" s="31" t="s">
        <v>287</v>
      </c>
      <c r="G117" s="38"/>
      <c r="H117" s="38">
        <f t="shared" si="7"/>
        <v>0</v>
      </c>
    </row>
    <row r="118" spans="2:8" ht="16.5">
      <c r="B118" s="35" t="s">
        <v>96</v>
      </c>
      <c r="C118" s="102" t="s">
        <v>289</v>
      </c>
      <c r="D118" s="37"/>
      <c r="E118" s="99">
        <v>50</v>
      </c>
      <c r="F118" s="31" t="s">
        <v>89</v>
      </c>
      <c r="G118" s="38"/>
      <c r="H118" s="38">
        <f t="shared" si="7"/>
        <v>0</v>
      </c>
    </row>
    <row r="119" spans="2:8" ht="16.5">
      <c r="B119" s="35" t="s">
        <v>97</v>
      </c>
      <c r="C119" s="102" t="s">
        <v>290</v>
      </c>
      <c r="D119" s="37"/>
      <c r="E119" s="99">
        <v>50</v>
      </c>
      <c r="F119" s="31" t="s">
        <v>89</v>
      </c>
      <c r="G119" s="38"/>
      <c r="H119" s="38">
        <f t="shared" si="7"/>
        <v>0</v>
      </c>
    </row>
    <row r="120" spans="2:8" ht="16.5">
      <c r="B120" s="35" t="s">
        <v>275</v>
      </c>
      <c r="C120" s="102" t="s">
        <v>291</v>
      </c>
      <c r="D120" s="37"/>
      <c r="E120" s="99">
        <v>50</v>
      </c>
      <c r="F120" s="31" t="s">
        <v>89</v>
      </c>
      <c r="G120" s="38"/>
      <c r="H120" s="38">
        <f t="shared" si="7"/>
        <v>0</v>
      </c>
    </row>
    <row r="121" spans="2:8" ht="16.5">
      <c r="B121" s="35" t="s">
        <v>276</v>
      </c>
      <c r="C121" s="102" t="s">
        <v>292</v>
      </c>
      <c r="D121" s="37"/>
      <c r="E121" s="99">
        <v>50</v>
      </c>
      <c r="F121" s="31" t="s">
        <v>89</v>
      </c>
      <c r="G121" s="38"/>
      <c r="H121" s="38">
        <f t="shared" si="7"/>
        <v>0</v>
      </c>
    </row>
    <row r="122" spans="2:8" ht="16.5">
      <c r="B122" s="35" t="s">
        <v>98</v>
      </c>
      <c r="C122" s="102" t="s">
        <v>293</v>
      </c>
      <c r="D122" s="37"/>
      <c r="E122" s="99">
        <v>200</v>
      </c>
      <c r="F122" s="31" t="s">
        <v>99</v>
      </c>
      <c r="G122" s="38"/>
      <c r="H122" s="38">
        <f t="shared" si="7"/>
        <v>0</v>
      </c>
    </row>
    <row r="123" spans="2:8" ht="16.5">
      <c r="B123" s="35" t="s">
        <v>168</v>
      </c>
      <c r="C123" s="102" t="s">
        <v>294</v>
      </c>
      <c r="D123" s="37"/>
      <c r="E123" s="99">
        <v>100</v>
      </c>
      <c r="F123" s="31" t="s">
        <v>99</v>
      </c>
      <c r="G123" s="38"/>
      <c r="H123" s="38">
        <f t="shared" si="7"/>
        <v>0</v>
      </c>
    </row>
    <row r="124" spans="2:8" ht="16.5">
      <c r="B124" s="35" t="s">
        <v>169</v>
      </c>
      <c r="C124" s="102" t="s">
        <v>295</v>
      </c>
      <c r="D124" s="102"/>
      <c r="E124" s="99">
        <v>50</v>
      </c>
      <c r="F124" s="31" t="s">
        <v>287</v>
      </c>
      <c r="G124" s="38"/>
      <c r="H124" s="38">
        <f t="shared" si="7"/>
        <v>0</v>
      </c>
    </row>
    <row r="125" spans="2:8" ht="16.5">
      <c r="B125" s="35" t="s">
        <v>170</v>
      </c>
      <c r="C125" s="102" t="s">
        <v>296</v>
      </c>
      <c r="D125" s="102"/>
      <c r="E125" s="99">
        <v>50</v>
      </c>
      <c r="F125" s="31" t="s">
        <v>287</v>
      </c>
      <c r="G125" s="38"/>
      <c r="H125" s="38">
        <f t="shared" si="7"/>
        <v>0</v>
      </c>
    </row>
    <row r="126" spans="2:8" ht="16.5">
      <c r="B126" s="35" t="s">
        <v>171</v>
      </c>
      <c r="C126" s="102" t="s">
        <v>297</v>
      </c>
      <c r="D126" s="102"/>
      <c r="E126" s="99">
        <v>40</v>
      </c>
      <c r="F126" s="31" t="s">
        <v>287</v>
      </c>
      <c r="G126" s="38"/>
      <c r="H126" s="38">
        <f t="shared" si="7"/>
        <v>0</v>
      </c>
    </row>
    <row r="127" spans="2:8" ht="16.5">
      <c r="B127" s="35" t="s">
        <v>172</v>
      </c>
      <c r="C127" s="102" t="s">
        <v>298</v>
      </c>
      <c r="D127" s="102"/>
      <c r="E127" s="99">
        <v>50</v>
      </c>
      <c r="F127" s="31" t="s">
        <v>30</v>
      </c>
      <c r="G127" s="38"/>
      <c r="H127" s="38">
        <f t="shared" si="7"/>
        <v>0</v>
      </c>
    </row>
    <row r="128" spans="2:8" ht="16.5">
      <c r="B128" s="35" t="s">
        <v>181</v>
      </c>
      <c r="C128" s="102" t="s">
        <v>299</v>
      </c>
      <c r="D128" s="102"/>
      <c r="E128" s="99">
        <v>50</v>
      </c>
      <c r="F128" s="31" t="s">
        <v>30</v>
      </c>
      <c r="G128" s="38"/>
      <c r="H128" s="38">
        <f t="shared" si="7"/>
        <v>0</v>
      </c>
    </row>
    <row r="129" spans="2:8" ht="16.5">
      <c r="B129" s="35" t="s">
        <v>182</v>
      </c>
      <c r="C129" s="102" t="s">
        <v>300</v>
      </c>
      <c r="D129" s="102"/>
      <c r="E129" s="99">
        <v>50</v>
      </c>
      <c r="F129" s="31" t="s">
        <v>89</v>
      </c>
      <c r="G129" s="38"/>
      <c r="H129" s="38">
        <f t="shared" si="7"/>
        <v>0</v>
      </c>
    </row>
    <row r="130" spans="2:8" ht="16.5">
      <c r="B130" s="35" t="s">
        <v>183</v>
      </c>
      <c r="C130" s="102" t="s">
        <v>302</v>
      </c>
      <c r="D130" s="102"/>
      <c r="E130" s="99">
        <v>80</v>
      </c>
      <c r="F130" s="31" t="s">
        <v>187</v>
      </c>
      <c r="G130" s="38"/>
      <c r="H130" s="38">
        <f t="shared" si="7"/>
        <v>0</v>
      </c>
    </row>
    <row r="131" spans="2:8" ht="16.5">
      <c r="B131" s="35" t="s">
        <v>184</v>
      </c>
      <c r="C131" s="102" t="s">
        <v>301</v>
      </c>
      <c r="D131" s="102"/>
      <c r="E131" s="99">
        <v>50</v>
      </c>
      <c r="F131" s="31" t="s">
        <v>89</v>
      </c>
      <c r="G131" s="38"/>
      <c r="H131" s="38">
        <f t="shared" si="7"/>
        <v>0</v>
      </c>
    </row>
    <row r="132" spans="2:8">
      <c r="E132" s="106"/>
    </row>
  </sheetData>
  <protectedRanges>
    <protectedRange password="C40A" sqref="C23:D23" name="Range1_2"/>
    <protectedRange password="C40A" sqref="C40:D40" name="Range1_1_1"/>
    <protectedRange password="C40A" sqref="C29:D29" name="Range1_4_1"/>
  </protectedRanges>
  <mergeCells count="9">
    <mergeCell ref="F5:F6"/>
    <mergeCell ref="G5:G6"/>
    <mergeCell ref="H5:H6"/>
    <mergeCell ref="B1:H1"/>
    <mergeCell ref="B2:H2"/>
    <mergeCell ref="B3:H3"/>
    <mergeCell ref="B5:B6"/>
    <mergeCell ref="C5:C6"/>
    <mergeCell ref="D5:D6"/>
  </mergeCells>
  <phoneticPr fontId="2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8" fitToHeight="5" orientation="portrait" r:id="rId1"/>
  <rowBreaks count="2" manualBreakCount="2">
    <brk id="45" max="16383" man="1"/>
    <brk id="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2"/>
  <sheetViews>
    <sheetView workbookViewId="0">
      <selection activeCell="H7" sqref="H7"/>
    </sheetView>
  </sheetViews>
  <sheetFormatPr defaultRowHeight="12.75"/>
  <cols>
    <col min="1" max="1" width="1.7109375" customWidth="1"/>
    <col min="2" max="2" width="4" bestFit="1" customWidth="1"/>
    <col min="3" max="3" width="62.42578125" bestFit="1" customWidth="1"/>
    <col min="4" max="4" width="11.28515625" customWidth="1"/>
    <col min="5" max="5" width="4.28515625" bestFit="1" customWidth="1"/>
    <col min="7" max="7" width="12.140625" customWidth="1"/>
    <col min="8" max="8" width="65.140625" customWidth="1"/>
    <col min="9" max="9" width="11.140625" customWidth="1"/>
  </cols>
  <sheetData>
    <row r="1" spans="1:10" s="23" customFormat="1" ht="18">
      <c r="B1" s="137" t="s">
        <v>106</v>
      </c>
      <c r="C1" s="137"/>
      <c r="D1" s="137"/>
      <c r="E1" s="137"/>
      <c r="F1" s="137"/>
      <c r="G1" s="137"/>
      <c r="H1" s="137"/>
      <c r="I1" s="137"/>
    </row>
    <row r="2" spans="1:10" s="23" customFormat="1" ht="18">
      <c r="B2" s="137" t="s">
        <v>105</v>
      </c>
      <c r="C2" s="137"/>
      <c r="D2" s="137"/>
      <c r="E2" s="137"/>
      <c r="F2" s="137"/>
      <c r="G2" s="137"/>
      <c r="H2" s="137"/>
      <c r="I2" s="137"/>
    </row>
    <row r="3" spans="1:10" s="23" customFormat="1" ht="18">
      <c r="B3" s="138" t="s">
        <v>305</v>
      </c>
      <c r="C3" s="138"/>
      <c r="D3" s="138"/>
      <c r="E3" s="138"/>
      <c r="F3" s="138"/>
      <c r="G3" s="138"/>
      <c r="H3" s="138"/>
      <c r="I3" s="138"/>
    </row>
    <row r="5" spans="1:10" ht="15">
      <c r="A5" s="117"/>
      <c r="B5" s="142" t="s">
        <v>9</v>
      </c>
      <c r="C5" s="143" t="s">
        <v>1</v>
      </c>
      <c r="D5" s="133" t="s">
        <v>2</v>
      </c>
      <c r="E5" s="144" t="s">
        <v>3</v>
      </c>
      <c r="F5" s="145" t="s">
        <v>4</v>
      </c>
      <c r="G5" s="146" t="s">
        <v>102</v>
      </c>
      <c r="H5" s="134" t="s">
        <v>103</v>
      </c>
      <c r="I5" s="140" t="s">
        <v>109</v>
      </c>
    </row>
    <row r="6" spans="1:10" ht="15">
      <c r="A6" s="117"/>
      <c r="B6" s="142"/>
      <c r="C6" s="143"/>
      <c r="D6" s="133" t="s">
        <v>104</v>
      </c>
      <c r="E6" s="144"/>
      <c r="F6" s="145"/>
      <c r="G6" s="146"/>
      <c r="H6" s="134" t="s">
        <v>108</v>
      </c>
      <c r="I6" s="140"/>
    </row>
    <row r="7" spans="1:10" ht="189.75" customHeight="1">
      <c r="A7" s="117"/>
      <c r="B7" s="118"/>
      <c r="C7" s="123"/>
      <c r="D7" s="124"/>
      <c r="E7" s="120"/>
      <c r="F7" s="121"/>
      <c r="G7" s="125"/>
      <c r="H7" s="126"/>
      <c r="I7" s="127"/>
      <c r="J7" s="16"/>
    </row>
    <row r="8" spans="1:10" ht="166.5" customHeight="1">
      <c r="A8" s="117"/>
      <c r="B8" s="118"/>
      <c r="C8" s="123"/>
      <c r="D8" s="124"/>
      <c r="E8" s="120"/>
      <c r="F8" s="121"/>
      <c r="G8" s="128"/>
      <c r="H8" s="126"/>
      <c r="I8" s="126"/>
      <c r="J8" s="16"/>
    </row>
    <row r="9" spans="1:10" ht="186.75" customHeight="1">
      <c r="A9" s="117"/>
      <c r="B9" s="118"/>
      <c r="C9" s="123"/>
      <c r="D9" s="124"/>
      <c r="E9" s="120"/>
      <c r="F9" s="121"/>
      <c r="G9" s="128"/>
      <c r="H9" s="126"/>
      <c r="I9" s="126"/>
      <c r="J9" s="16"/>
    </row>
    <row r="10" spans="1:10" ht="197.25" customHeight="1">
      <c r="A10" s="117"/>
      <c r="B10" s="118"/>
      <c r="C10" s="123"/>
      <c r="D10" s="124"/>
      <c r="E10" s="120"/>
      <c r="F10" s="121"/>
      <c r="G10" s="128"/>
      <c r="H10" s="126"/>
      <c r="I10" s="126"/>
      <c r="J10" s="16"/>
    </row>
    <row r="11" spans="1:10" ht="201" customHeight="1">
      <c r="A11" s="117"/>
      <c r="B11" s="118"/>
      <c r="C11" s="123"/>
      <c r="D11" s="124"/>
      <c r="E11" s="120"/>
      <c r="F11" s="121"/>
      <c r="G11" s="128"/>
      <c r="H11" s="126"/>
      <c r="I11" s="126"/>
      <c r="J11" s="16"/>
    </row>
    <row r="12" spans="1:10" ht="189.6" customHeight="1">
      <c r="A12" s="117"/>
      <c r="B12" s="118"/>
      <c r="C12" s="129"/>
      <c r="D12" s="119"/>
      <c r="E12" s="120"/>
      <c r="F12" s="130"/>
      <c r="G12" s="131"/>
      <c r="H12" s="122"/>
      <c r="I12" s="122"/>
      <c r="J12" s="16"/>
    </row>
    <row r="13" spans="1:10" ht="243.6" customHeight="1">
      <c r="A13" s="117"/>
      <c r="B13" s="118"/>
      <c r="C13" s="129"/>
      <c r="D13" s="119"/>
      <c r="E13" s="120"/>
      <c r="F13" s="130"/>
      <c r="G13" s="131"/>
      <c r="H13" s="122"/>
      <c r="I13" s="122"/>
      <c r="J13" s="16"/>
    </row>
    <row r="14" spans="1:10" ht="222" customHeight="1">
      <c r="A14" s="117"/>
      <c r="B14" s="118"/>
      <c r="C14" s="132"/>
      <c r="D14" s="119"/>
      <c r="E14" s="120"/>
      <c r="F14" s="130"/>
      <c r="G14" s="128"/>
      <c r="H14" s="122"/>
      <c r="I14" s="122"/>
      <c r="J14" s="16"/>
    </row>
    <row r="15" spans="1:10" ht="220.15" customHeight="1">
      <c r="A15" s="117"/>
      <c r="B15" s="118"/>
      <c r="C15" s="132"/>
      <c r="D15" s="119"/>
      <c r="E15" s="120"/>
      <c r="F15" s="121"/>
      <c r="G15" s="128"/>
      <c r="H15" s="126"/>
      <c r="I15" s="126"/>
      <c r="J15" s="16"/>
    </row>
    <row r="16" spans="1:10" ht="218.45" customHeight="1">
      <c r="A16" s="117"/>
      <c r="B16" s="118"/>
      <c r="C16" s="132"/>
      <c r="D16" s="119"/>
      <c r="E16" s="120"/>
      <c r="F16" s="121"/>
      <c r="G16" s="128"/>
      <c r="H16" s="126"/>
      <c r="I16" s="126"/>
      <c r="J16" s="16"/>
    </row>
    <row r="17" spans="1:10" ht="237.6" customHeight="1">
      <c r="A17" s="117"/>
      <c r="B17" s="118"/>
      <c r="C17" s="132"/>
      <c r="D17" s="119"/>
      <c r="E17" s="120"/>
      <c r="F17" s="121"/>
      <c r="G17" s="131"/>
      <c r="H17" s="122"/>
      <c r="I17" s="122"/>
      <c r="J17" s="16"/>
    </row>
    <row r="18" spans="1:10" ht="264.60000000000002" customHeight="1">
      <c r="A18" s="117"/>
      <c r="B18" s="118"/>
      <c r="C18" s="132"/>
      <c r="D18" s="119"/>
      <c r="E18" s="120"/>
      <c r="F18" s="121"/>
      <c r="G18" s="128"/>
      <c r="H18" s="122"/>
      <c r="I18" s="122"/>
      <c r="J18" s="16"/>
    </row>
    <row r="19" spans="1:10">
      <c r="B19" s="7"/>
      <c r="C19" s="2"/>
      <c r="D19" s="8"/>
      <c r="E19" s="9"/>
      <c r="F19" s="10"/>
      <c r="G19" s="12"/>
      <c r="H19" s="15"/>
      <c r="I19" s="15"/>
      <c r="J19" s="16"/>
    </row>
    <row r="20" spans="1:10">
      <c r="B20" s="7"/>
      <c r="C20" s="2"/>
      <c r="D20" s="8"/>
      <c r="E20" s="9"/>
      <c r="F20" s="10"/>
      <c r="G20" s="12"/>
      <c r="H20" s="15"/>
      <c r="I20" s="15"/>
      <c r="J20" s="16"/>
    </row>
    <row r="21" spans="1:10">
      <c r="B21" s="7"/>
      <c r="C21" s="1"/>
      <c r="D21" s="8"/>
      <c r="E21" s="9"/>
      <c r="F21" s="10"/>
      <c r="G21" s="17"/>
      <c r="H21" s="15"/>
      <c r="I21" s="15"/>
      <c r="J21" s="16"/>
    </row>
    <row r="22" spans="1:10">
      <c r="B22" s="7"/>
      <c r="C22" s="1"/>
      <c r="D22" s="8"/>
      <c r="E22" s="9"/>
      <c r="F22" s="10"/>
      <c r="G22" s="12"/>
      <c r="H22" s="15"/>
      <c r="I22" s="15"/>
      <c r="J22" s="16"/>
    </row>
    <row r="23" spans="1:10">
      <c r="B23" s="7"/>
      <c r="C23" s="2"/>
      <c r="D23" s="8"/>
      <c r="E23" s="9"/>
      <c r="F23" s="10"/>
      <c r="G23" s="12"/>
      <c r="H23" s="15"/>
      <c r="I23" s="15"/>
      <c r="J23" s="16"/>
    </row>
    <row r="24" spans="1:10">
      <c r="B24" s="7"/>
      <c r="C24" s="2"/>
      <c r="D24" s="8"/>
      <c r="E24" s="9"/>
      <c r="F24" s="10"/>
      <c r="G24" s="12"/>
      <c r="H24" s="15"/>
      <c r="I24" s="15"/>
      <c r="J24" s="16"/>
    </row>
    <row r="25" spans="1:10">
      <c r="B25" s="7"/>
      <c r="C25" s="2"/>
      <c r="D25" s="8"/>
      <c r="E25" s="9"/>
      <c r="F25" s="10"/>
      <c r="G25" s="12"/>
      <c r="H25" s="15"/>
      <c r="I25" s="15"/>
      <c r="J25" s="16"/>
    </row>
    <row r="26" spans="1:10">
      <c r="B26" s="7"/>
      <c r="C26" s="1"/>
      <c r="D26" s="8"/>
      <c r="E26" s="9"/>
      <c r="F26" s="10"/>
      <c r="G26" s="17"/>
      <c r="H26" s="15"/>
      <c r="I26" s="15"/>
      <c r="J26" s="16"/>
    </row>
    <row r="27" spans="1:10">
      <c r="B27" s="7"/>
      <c r="C27" s="2"/>
      <c r="D27" s="8"/>
      <c r="E27" s="9"/>
      <c r="F27" s="10"/>
      <c r="G27" s="17"/>
      <c r="H27" s="15"/>
      <c r="I27" s="15"/>
      <c r="J27" s="16"/>
    </row>
    <row r="28" spans="1:10">
      <c r="B28" s="7"/>
      <c r="C28" s="1"/>
      <c r="D28" s="8"/>
      <c r="E28" s="9"/>
      <c r="F28" s="10"/>
      <c r="G28" s="12"/>
      <c r="H28" s="15"/>
      <c r="I28" s="15"/>
      <c r="J28" s="16"/>
    </row>
    <row r="29" spans="1:10" ht="15">
      <c r="B29" s="7"/>
      <c r="C29" s="2"/>
      <c r="D29" s="8"/>
      <c r="E29" s="9"/>
      <c r="F29" s="10"/>
      <c r="G29" s="11"/>
      <c r="H29" s="13"/>
      <c r="I29" s="13"/>
      <c r="J29" s="16"/>
    </row>
    <row r="30" spans="1:10" ht="15">
      <c r="B30" s="7"/>
      <c r="C30" s="2"/>
      <c r="D30" s="8"/>
      <c r="E30" s="9"/>
      <c r="F30" s="10"/>
      <c r="G30" s="11"/>
      <c r="H30" s="13"/>
      <c r="I30" s="13"/>
      <c r="J30" s="16"/>
    </row>
    <row r="31" spans="1:10" ht="15">
      <c r="B31" s="7"/>
      <c r="C31" s="2"/>
      <c r="D31" s="8"/>
      <c r="E31" s="9"/>
      <c r="F31" s="10"/>
      <c r="G31" s="11"/>
      <c r="H31" s="13"/>
      <c r="I31" s="13"/>
      <c r="J31" s="16"/>
    </row>
    <row r="32" spans="1:10" ht="15">
      <c r="B32" s="7"/>
      <c r="C32" s="2"/>
      <c r="D32" s="8"/>
      <c r="E32" s="9"/>
      <c r="F32" s="10"/>
      <c r="G32" s="18"/>
      <c r="H32" s="13"/>
      <c r="I32" s="13"/>
      <c r="J32" s="16"/>
    </row>
    <row r="33" spans="2:10" ht="15">
      <c r="B33" s="7"/>
      <c r="C33" s="2"/>
      <c r="D33" s="8"/>
      <c r="E33" s="9"/>
      <c r="F33" s="10"/>
      <c r="G33" s="11"/>
      <c r="H33" s="13"/>
      <c r="I33" s="13"/>
      <c r="J33" s="16"/>
    </row>
    <row r="34" spans="2:10">
      <c r="B34" s="7"/>
      <c r="C34" s="1"/>
      <c r="D34" s="8"/>
      <c r="E34" s="9"/>
      <c r="F34" s="10"/>
      <c r="G34" s="12"/>
      <c r="H34" s="15"/>
      <c r="I34" s="15"/>
      <c r="J34" s="16"/>
    </row>
    <row r="35" spans="2:10">
      <c r="B35" s="7"/>
      <c r="C35" s="1"/>
      <c r="D35" s="8"/>
      <c r="E35" s="9"/>
      <c r="F35" s="10"/>
      <c r="G35" s="12"/>
      <c r="H35" s="15"/>
      <c r="I35" s="15"/>
      <c r="J35" s="16"/>
    </row>
    <row r="36" spans="2:10">
      <c r="B36" s="7"/>
      <c r="C36" s="2"/>
      <c r="D36" s="8"/>
      <c r="E36" s="9"/>
      <c r="F36" s="10"/>
      <c r="G36" s="11"/>
      <c r="H36" s="15"/>
      <c r="I36" s="15"/>
      <c r="J36" s="16"/>
    </row>
    <row r="37" spans="2:10">
      <c r="B37" s="7"/>
      <c r="C37" s="1"/>
      <c r="D37" s="8"/>
      <c r="E37" s="9"/>
      <c r="F37" s="10"/>
      <c r="G37" s="18"/>
      <c r="H37" s="15"/>
      <c r="I37" s="20"/>
      <c r="J37" s="16"/>
    </row>
    <row r="38" spans="2:10">
      <c r="B38" s="7"/>
      <c r="C38" s="1"/>
      <c r="D38" s="8"/>
      <c r="E38" s="9"/>
      <c r="F38" s="10"/>
      <c r="G38" s="18"/>
      <c r="H38" s="15"/>
      <c r="I38" s="15"/>
      <c r="J38" s="16"/>
    </row>
    <row r="39" spans="2:10">
      <c r="B39" s="7"/>
      <c r="C39" s="1"/>
      <c r="D39" s="8"/>
      <c r="E39" s="9"/>
      <c r="F39" s="10"/>
      <c r="G39" s="12"/>
      <c r="H39" s="15"/>
      <c r="I39" s="15"/>
      <c r="J39" s="16"/>
    </row>
    <row r="40" spans="2:10">
      <c r="B40" s="7"/>
      <c r="C40" s="2"/>
      <c r="D40" s="8"/>
      <c r="E40" s="9"/>
      <c r="F40" s="10"/>
      <c r="G40" s="12"/>
      <c r="H40" s="15"/>
      <c r="I40" s="15"/>
      <c r="J40" s="16"/>
    </row>
    <row r="41" spans="2:10">
      <c r="B41" s="7"/>
      <c r="C41" s="2"/>
      <c r="D41" s="8"/>
      <c r="E41" s="9"/>
      <c r="F41" s="10"/>
      <c r="G41" s="12"/>
      <c r="H41" s="15"/>
      <c r="I41" s="15"/>
      <c r="J41" s="16"/>
    </row>
    <row r="42" spans="2:10">
      <c r="B42" s="7"/>
      <c r="C42" s="2"/>
      <c r="D42" s="8"/>
      <c r="E42" s="9"/>
      <c r="F42" s="10"/>
      <c r="G42" s="12"/>
      <c r="H42" s="15"/>
      <c r="I42" s="15"/>
      <c r="J42" s="16"/>
    </row>
    <row r="43" spans="2:10">
      <c r="B43" s="7"/>
      <c r="C43" s="2"/>
      <c r="D43" s="8"/>
      <c r="E43" s="9"/>
      <c r="F43" s="10"/>
      <c r="G43" s="12"/>
      <c r="H43" s="15"/>
      <c r="I43" s="15"/>
      <c r="J43" s="16"/>
    </row>
    <row r="44" spans="2:10">
      <c r="B44" s="7"/>
      <c r="C44" s="1"/>
      <c r="D44" s="8"/>
      <c r="E44" s="9"/>
      <c r="F44" s="10"/>
      <c r="G44" s="17"/>
      <c r="H44" s="15"/>
      <c r="I44" s="15"/>
      <c r="J44" s="16"/>
    </row>
    <row r="45" spans="2:10">
      <c r="B45" s="7"/>
      <c r="C45" s="1"/>
      <c r="D45" s="8"/>
      <c r="E45" s="9"/>
      <c r="F45" s="10"/>
      <c r="G45" s="17"/>
      <c r="H45" s="15"/>
      <c r="I45" s="15"/>
      <c r="J45" s="16"/>
    </row>
    <row r="46" spans="2:10">
      <c r="B46" s="7"/>
      <c r="C46" s="1"/>
      <c r="D46" s="8"/>
      <c r="E46" s="9"/>
      <c r="F46" s="10"/>
      <c r="G46" s="12"/>
      <c r="H46" s="15"/>
      <c r="I46" s="15"/>
      <c r="J46" s="16"/>
    </row>
    <row r="47" spans="2:10" ht="15">
      <c r="B47" s="7"/>
      <c r="C47" s="2"/>
      <c r="D47" s="8"/>
      <c r="E47" s="9"/>
      <c r="F47" s="10"/>
      <c r="G47" s="12"/>
      <c r="H47" s="13"/>
      <c r="I47" s="13"/>
      <c r="J47" s="16"/>
    </row>
    <row r="48" spans="2:10" ht="15">
      <c r="B48" s="7"/>
      <c r="C48" s="2"/>
      <c r="D48" s="8"/>
      <c r="E48" s="9"/>
      <c r="F48" s="10"/>
      <c r="G48" s="12"/>
      <c r="H48" s="19"/>
      <c r="I48" s="19"/>
      <c r="J48" s="16"/>
    </row>
    <row r="49" spans="2:10">
      <c r="B49" s="7"/>
      <c r="C49" s="2"/>
      <c r="D49" s="8"/>
      <c r="E49" s="9"/>
      <c r="F49" s="10"/>
      <c r="G49" s="12"/>
      <c r="H49" s="15"/>
      <c r="I49" s="15"/>
      <c r="J49" s="16"/>
    </row>
    <row r="50" spans="2:10">
      <c r="B50" s="7"/>
      <c r="C50" s="2"/>
      <c r="D50" s="8"/>
      <c r="E50" s="9"/>
      <c r="F50" s="10"/>
      <c r="G50" s="12"/>
      <c r="H50" s="15"/>
      <c r="I50" s="15"/>
      <c r="J50" s="16"/>
    </row>
    <row r="51" spans="2:10">
      <c r="B51" s="7"/>
      <c r="C51" s="2"/>
      <c r="D51" s="8"/>
      <c r="E51" s="9"/>
      <c r="F51" s="10"/>
      <c r="G51" s="12"/>
      <c r="H51" s="15"/>
      <c r="I51" s="15"/>
      <c r="J51" s="16"/>
    </row>
    <row r="52" spans="2:10">
      <c r="B52" s="7"/>
      <c r="C52" s="2"/>
      <c r="D52" s="8"/>
      <c r="E52" s="9"/>
      <c r="F52" s="10"/>
      <c r="G52" s="12"/>
      <c r="H52" s="15"/>
      <c r="I52" s="15"/>
      <c r="J52" s="16"/>
    </row>
    <row r="53" spans="2:10">
      <c r="B53" s="7"/>
      <c r="C53" s="2"/>
      <c r="D53" s="8"/>
      <c r="E53" s="9"/>
      <c r="F53" s="10"/>
      <c r="G53" s="12"/>
      <c r="H53" s="15"/>
      <c r="I53" s="15"/>
      <c r="J53" s="16"/>
    </row>
    <row r="54" spans="2:10" ht="15">
      <c r="B54" s="7"/>
      <c r="C54" s="2"/>
      <c r="D54" s="8"/>
      <c r="E54" s="9"/>
      <c r="F54" s="10"/>
      <c r="G54" s="12"/>
      <c r="H54" s="13"/>
      <c r="I54" s="13"/>
      <c r="J54" s="16"/>
    </row>
    <row r="55" spans="2:10">
      <c r="B55" s="7"/>
      <c r="C55" s="2"/>
      <c r="D55" s="8"/>
      <c r="E55" s="9"/>
      <c r="F55" s="10"/>
      <c r="G55" s="17"/>
      <c r="H55" s="15"/>
      <c r="I55" s="15"/>
      <c r="J55" s="16"/>
    </row>
    <row r="56" spans="2:10">
      <c r="B56" s="7"/>
      <c r="C56" s="2"/>
      <c r="D56" s="8"/>
      <c r="E56" s="9"/>
      <c r="F56" s="10"/>
      <c r="G56" s="17"/>
      <c r="H56" s="15"/>
      <c r="I56" s="15"/>
      <c r="J56" s="16"/>
    </row>
    <row r="57" spans="2:10" ht="15">
      <c r="B57" s="7"/>
      <c r="C57" s="1"/>
      <c r="D57" s="8"/>
      <c r="E57" s="9"/>
      <c r="F57" s="10"/>
      <c r="G57" s="12"/>
      <c r="H57" s="19"/>
      <c r="I57" s="15"/>
      <c r="J57" s="16"/>
    </row>
    <row r="58" spans="2:10">
      <c r="B58" s="7"/>
      <c r="C58" s="2"/>
      <c r="D58" s="14"/>
      <c r="E58" s="9"/>
      <c r="F58" s="10"/>
      <c r="G58" s="12"/>
      <c r="H58" s="15"/>
      <c r="I58" s="15"/>
      <c r="J58" s="16"/>
    </row>
    <row r="59" spans="2:10">
      <c r="B59" s="7"/>
      <c r="C59" s="2"/>
      <c r="D59" s="14"/>
      <c r="E59" s="9"/>
      <c r="F59" s="10"/>
      <c r="G59" s="12"/>
      <c r="H59" s="15"/>
      <c r="I59" s="15"/>
      <c r="J59" s="16"/>
    </row>
    <row r="60" spans="2:10" ht="15">
      <c r="B60" s="7"/>
      <c r="C60" s="2"/>
      <c r="D60" s="14"/>
      <c r="E60" s="9"/>
      <c r="F60" s="10"/>
      <c r="G60" s="12"/>
      <c r="H60" s="13"/>
      <c r="I60" s="13"/>
      <c r="J60" s="16"/>
    </row>
    <row r="61" spans="2:10">
      <c r="B61" s="7"/>
      <c r="C61" s="2"/>
      <c r="D61" s="14"/>
      <c r="E61" s="9"/>
      <c r="F61" s="10"/>
      <c r="G61" s="12"/>
      <c r="H61" s="15"/>
      <c r="I61" s="15"/>
      <c r="J61" s="16"/>
    </row>
    <row r="62" spans="2:10">
      <c r="B62" s="7"/>
      <c r="C62" s="2"/>
      <c r="D62" s="14"/>
      <c r="E62" s="9"/>
      <c r="F62" s="10"/>
      <c r="G62" s="12"/>
      <c r="H62" s="15"/>
      <c r="I62" s="15"/>
      <c r="J62" s="16"/>
    </row>
    <row r="63" spans="2:10">
      <c r="B63" s="7"/>
      <c r="C63" s="2"/>
      <c r="D63" s="14"/>
      <c r="E63" s="9"/>
      <c r="F63" s="10"/>
      <c r="G63" s="12"/>
      <c r="H63" s="15"/>
      <c r="I63" s="15"/>
      <c r="J63" s="16"/>
    </row>
    <row r="64" spans="2:10">
      <c r="B64" s="7"/>
      <c r="C64" s="2"/>
      <c r="D64" s="14"/>
      <c r="E64" s="9"/>
      <c r="F64" s="10"/>
      <c r="G64" s="12"/>
      <c r="H64" s="15"/>
      <c r="I64" s="15"/>
      <c r="J64" s="16"/>
    </row>
    <row r="65" spans="2:10">
      <c r="B65" s="7"/>
      <c r="C65" s="2"/>
      <c r="D65" s="14"/>
      <c r="E65" s="9"/>
      <c r="F65" s="10"/>
      <c r="G65" s="12"/>
      <c r="H65" s="15"/>
      <c r="I65" s="15"/>
      <c r="J65" s="16"/>
    </row>
    <row r="66" spans="2:10">
      <c r="B66" s="7"/>
      <c r="C66" s="2"/>
      <c r="D66" s="14"/>
      <c r="E66" s="9"/>
      <c r="F66" s="10"/>
      <c r="G66" s="12"/>
      <c r="H66" s="15"/>
      <c r="I66" s="15"/>
      <c r="J66" s="16"/>
    </row>
    <row r="67" spans="2:10">
      <c r="B67" s="7"/>
      <c r="C67" s="2"/>
      <c r="D67" s="14"/>
      <c r="E67" s="9"/>
      <c r="F67" s="10"/>
      <c r="G67" s="17"/>
      <c r="H67" s="15"/>
      <c r="I67" s="15"/>
      <c r="J67" s="16"/>
    </row>
    <row r="68" spans="2:10">
      <c r="B68" s="7"/>
      <c r="C68" s="2"/>
      <c r="D68" s="14"/>
      <c r="E68" s="9"/>
      <c r="F68" s="10"/>
      <c r="G68" s="12"/>
      <c r="H68" s="15"/>
      <c r="I68" s="15"/>
      <c r="J68" s="16"/>
    </row>
    <row r="69" spans="2:10">
      <c r="B69" s="7"/>
      <c r="C69" s="1"/>
      <c r="D69" s="14"/>
      <c r="E69" s="9"/>
      <c r="F69" s="10"/>
      <c r="G69" s="12"/>
      <c r="H69" s="15"/>
      <c r="I69" s="15"/>
      <c r="J69" s="16"/>
    </row>
    <row r="70" spans="2:10">
      <c r="B70" s="7"/>
      <c r="C70" s="2"/>
      <c r="D70" s="14"/>
      <c r="E70" s="9"/>
      <c r="F70" s="10"/>
      <c r="G70" s="12"/>
      <c r="H70" s="15"/>
      <c r="I70" s="15"/>
      <c r="J70" s="16"/>
    </row>
    <row r="71" spans="2:10">
      <c r="B71" s="7"/>
      <c r="C71" s="2"/>
      <c r="D71" s="14"/>
      <c r="E71" s="9"/>
      <c r="F71" s="10"/>
      <c r="G71" s="12"/>
      <c r="H71" s="15"/>
      <c r="I71" s="15"/>
      <c r="J71" s="16"/>
    </row>
    <row r="72" spans="2:10">
      <c r="B72" s="7"/>
      <c r="C72" s="2"/>
      <c r="D72" s="14"/>
      <c r="E72" s="9"/>
      <c r="F72" s="10"/>
      <c r="G72" s="12"/>
      <c r="H72" s="15"/>
      <c r="I72" s="15"/>
      <c r="J72" s="16"/>
    </row>
    <row r="73" spans="2:10">
      <c r="B73" s="7"/>
      <c r="C73" s="2"/>
      <c r="D73" s="14"/>
      <c r="E73" s="9"/>
      <c r="F73" s="10"/>
      <c r="G73" s="17"/>
      <c r="H73" s="15"/>
      <c r="I73" s="15"/>
      <c r="J73" s="16"/>
    </row>
    <row r="74" spans="2:10">
      <c r="B74" s="7"/>
      <c r="C74" s="2"/>
      <c r="D74" s="14"/>
      <c r="E74" s="9"/>
      <c r="F74" s="10"/>
      <c r="G74" s="12"/>
      <c r="H74" s="15"/>
      <c r="I74" s="15"/>
      <c r="J74" s="16"/>
    </row>
    <row r="75" spans="2:10">
      <c r="B75" s="7"/>
      <c r="C75" s="1"/>
      <c r="D75" s="14"/>
      <c r="E75" s="9"/>
      <c r="F75" s="10"/>
      <c r="G75" s="12"/>
      <c r="H75" s="15"/>
      <c r="I75" s="15"/>
      <c r="J75" s="16"/>
    </row>
    <row r="76" spans="2:10">
      <c r="B76" s="7"/>
      <c r="C76" s="2"/>
      <c r="D76" s="14"/>
      <c r="E76" s="9"/>
      <c r="F76" s="10"/>
      <c r="G76" s="12"/>
      <c r="H76" s="15"/>
      <c r="I76" s="15"/>
      <c r="J76" s="16"/>
    </row>
    <row r="77" spans="2:10">
      <c r="B77" s="7"/>
      <c r="C77" s="2"/>
      <c r="D77" s="14"/>
      <c r="E77" s="9"/>
      <c r="F77" s="10"/>
      <c r="G77" s="17"/>
      <c r="H77" s="15"/>
      <c r="I77" s="15"/>
      <c r="J77" s="16"/>
    </row>
    <row r="78" spans="2:10">
      <c r="C78" s="23"/>
      <c r="D78" s="23"/>
      <c r="E78" s="23"/>
      <c r="F78" s="23"/>
      <c r="G78" s="23"/>
      <c r="H78" s="23"/>
      <c r="I78" s="23"/>
    </row>
    <row r="79" spans="2:10">
      <c r="C79" s="23"/>
      <c r="D79" s="141"/>
      <c r="E79" s="141"/>
      <c r="F79" s="141"/>
      <c r="G79" s="27"/>
      <c r="H79" s="23"/>
      <c r="I79" s="23"/>
    </row>
    <row r="80" spans="2:10">
      <c r="C80" s="23"/>
      <c r="D80" s="23"/>
      <c r="E80" s="23"/>
      <c r="F80" s="23"/>
      <c r="G80" s="23"/>
      <c r="H80" s="23"/>
      <c r="I80" s="23"/>
    </row>
    <row r="81" spans="3:9">
      <c r="C81" s="23"/>
      <c r="D81" s="23"/>
      <c r="E81" s="23"/>
      <c r="F81" s="23"/>
      <c r="G81" s="23"/>
      <c r="H81" s="23"/>
      <c r="I81" s="23"/>
    </row>
    <row r="82" spans="3:9">
      <c r="C82" s="23"/>
      <c r="D82" s="23"/>
      <c r="E82" s="23"/>
      <c r="F82" s="23"/>
      <c r="G82" s="23"/>
      <c r="H82" s="23"/>
      <c r="I82" s="23"/>
    </row>
    <row r="83" spans="3:9">
      <c r="C83" s="23"/>
      <c r="D83" s="23"/>
      <c r="E83" s="23"/>
      <c r="F83" s="23"/>
      <c r="G83" s="23"/>
      <c r="H83" s="23"/>
      <c r="I83" s="23"/>
    </row>
    <row r="84" spans="3:9">
      <c r="C84" s="23"/>
      <c r="D84" s="23"/>
      <c r="E84" s="23"/>
      <c r="F84" s="23"/>
      <c r="G84" s="23"/>
      <c r="H84" s="23"/>
      <c r="I84" s="23"/>
    </row>
    <row r="85" spans="3:9">
      <c r="C85" s="23"/>
      <c r="D85" s="23"/>
      <c r="E85" s="23"/>
      <c r="F85" s="23"/>
      <c r="G85" s="23"/>
      <c r="H85" s="23"/>
      <c r="I85" s="23"/>
    </row>
    <row r="86" spans="3:9">
      <c r="C86" s="23"/>
      <c r="D86" s="23"/>
      <c r="E86" s="23"/>
      <c r="F86" s="23"/>
      <c r="G86" s="23"/>
      <c r="H86" s="23"/>
      <c r="I86" s="23"/>
    </row>
    <row r="87" spans="3:9">
      <c r="C87" s="23"/>
      <c r="D87" s="23"/>
      <c r="E87" s="23"/>
      <c r="F87" s="23"/>
      <c r="G87" s="23"/>
      <c r="H87" s="23"/>
      <c r="I87" s="23"/>
    </row>
    <row r="88" spans="3:9">
      <c r="C88" s="23"/>
      <c r="D88" s="23"/>
      <c r="E88" s="23"/>
      <c r="F88" s="23"/>
      <c r="G88" s="23"/>
      <c r="H88" s="23"/>
      <c r="I88" s="23"/>
    </row>
    <row r="89" spans="3:9">
      <c r="C89" s="23"/>
      <c r="D89" s="23"/>
      <c r="E89" s="23"/>
      <c r="F89" s="23"/>
      <c r="G89" s="23"/>
      <c r="H89" s="23"/>
      <c r="I89" s="23"/>
    </row>
    <row r="90" spans="3:9">
      <c r="C90" s="23"/>
      <c r="D90" s="23"/>
      <c r="E90" s="23"/>
      <c r="F90" s="23"/>
      <c r="G90" s="23"/>
      <c r="H90" s="23"/>
      <c r="I90" s="23"/>
    </row>
    <row r="91" spans="3:9">
      <c r="C91" s="23"/>
      <c r="D91" s="23"/>
      <c r="E91" s="23"/>
      <c r="F91" s="23"/>
      <c r="G91" s="23"/>
      <c r="H91" s="23"/>
      <c r="I91" s="23"/>
    </row>
    <row r="92" spans="3:9">
      <c r="C92" s="23"/>
      <c r="D92" s="23"/>
      <c r="E92" s="23"/>
      <c r="F92" s="23"/>
      <c r="G92" s="23"/>
      <c r="H92" s="23"/>
      <c r="I92" s="23"/>
    </row>
    <row r="93" spans="3:9">
      <c r="C93" s="23"/>
      <c r="D93" s="23"/>
      <c r="E93" s="23"/>
      <c r="F93" s="23"/>
      <c r="G93" s="23"/>
      <c r="H93" s="23"/>
      <c r="I93" s="23"/>
    </row>
    <row r="94" spans="3:9">
      <c r="C94" s="23"/>
      <c r="D94" s="23"/>
      <c r="E94" s="23"/>
      <c r="F94" s="23"/>
      <c r="G94" s="23"/>
      <c r="H94" s="23"/>
      <c r="I94" s="23"/>
    </row>
    <row r="95" spans="3:9">
      <c r="C95" s="23"/>
      <c r="D95" s="23"/>
      <c r="E95" s="23"/>
      <c r="F95" s="23"/>
      <c r="G95" s="23"/>
      <c r="H95" s="23"/>
      <c r="I95" s="23"/>
    </row>
    <row r="96" spans="3:9">
      <c r="C96" s="23"/>
      <c r="D96" s="23"/>
      <c r="E96" s="23"/>
      <c r="F96" s="23"/>
      <c r="G96" s="23"/>
      <c r="H96" s="23"/>
      <c r="I96" s="23"/>
    </row>
    <row r="97" spans="3:9">
      <c r="C97" s="23"/>
      <c r="D97" s="23"/>
      <c r="E97" s="23"/>
      <c r="F97" s="23"/>
      <c r="G97" s="23"/>
      <c r="H97" s="23"/>
      <c r="I97" s="23"/>
    </row>
    <row r="98" spans="3:9">
      <c r="C98" s="23"/>
      <c r="D98" s="23"/>
      <c r="E98" s="23"/>
      <c r="F98" s="23"/>
      <c r="G98" s="23"/>
      <c r="H98" s="23"/>
      <c r="I98" s="23"/>
    </row>
    <row r="99" spans="3:9">
      <c r="C99" s="23"/>
      <c r="D99" s="23"/>
      <c r="E99" s="23"/>
      <c r="F99" s="23"/>
      <c r="G99" s="23"/>
      <c r="H99" s="23"/>
      <c r="I99" s="23"/>
    </row>
    <row r="100" spans="3:9">
      <c r="C100" s="23"/>
      <c r="D100" s="23"/>
      <c r="E100" s="23"/>
      <c r="F100" s="23"/>
      <c r="G100" s="23"/>
      <c r="H100" s="23"/>
      <c r="I100" s="23"/>
    </row>
    <row r="101" spans="3:9">
      <c r="C101" s="23"/>
      <c r="D101" s="23"/>
      <c r="E101" s="23"/>
      <c r="F101" s="23"/>
      <c r="G101" s="23"/>
      <c r="H101" s="23"/>
      <c r="I101" s="23"/>
    </row>
    <row r="102" spans="3:9">
      <c r="C102" s="23"/>
      <c r="D102" s="23"/>
      <c r="E102" s="23"/>
      <c r="F102" s="23"/>
      <c r="G102" s="23"/>
      <c r="H102" s="23"/>
      <c r="I102" s="23"/>
    </row>
    <row r="103" spans="3:9">
      <c r="C103" s="23"/>
      <c r="D103" s="23"/>
      <c r="E103" s="23"/>
      <c r="F103" s="23"/>
      <c r="G103" s="23"/>
      <c r="H103" s="23"/>
      <c r="I103" s="23"/>
    </row>
    <row r="104" spans="3:9">
      <c r="C104" s="23"/>
      <c r="D104" s="23"/>
      <c r="E104" s="23"/>
      <c r="F104" s="23"/>
      <c r="G104" s="23"/>
      <c r="H104" s="23"/>
      <c r="I104" s="23"/>
    </row>
    <row r="105" spans="3:9">
      <c r="C105" s="23"/>
      <c r="D105" s="23"/>
      <c r="E105" s="23"/>
      <c r="F105" s="23"/>
      <c r="G105" s="23"/>
      <c r="H105" s="23"/>
      <c r="I105" s="23"/>
    </row>
    <row r="106" spans="3:9">
      <c r="C106" s="23"/>
      <c r="D106" s="23"/>
      <c r="E106" s="23"/>
      <c r="F106" s="23"/>
      <c r="G106" s="23"/>
      <c r="H106" s="23"/>
      <c r="I106" s="23"/>
    </row>
    <row r="107" spans="3:9">
      <c r="C107" s="23"/>
      <c r="D107" s="23"/>
      <c r="E107" s="23"/>
      <c r="F107" s="23"/>
      <c r="G107" s="23"/>
      <c r="H107" s="23"/>
      <c r="I107" s="23"/>
    </row>
    <row r="108" spans="3:9">
      <c r="C108" s="23"/>
      <c r="D108" s="23"/>
      <c r="E108" s="23"/>
      <c r="F108" s="23"/>
      <c r="G108" s="23"/>
      <c r="H108" s="23"/>
      <c r="I108" s="23"/>
    </row>
    <row r="109" spans="3:9">
      <c r="C109" s="23"/>
      <c r="D109" s="23"/>
      <c r="E109" s="23"/>
      <c r="F109" s="23"/>
      <c r="G109" s="23"/>
      <c r="H109" s="23"/>
      <c r="I109" s="23"/>
    </row>
    <row r="110" spans="3:9">
      <c r="C110" s="23"/>
      <c r="D110" s="23"/>
      <c r="E110" s="23"/>
      <c r="F110" s="23"/>
      <c r="G110" s="23"/>
      <c r="H110" s="23"/>
      <c r="I110" s="23"/>
    </row>
    <row r="111" spans="3:9">
      <c r="C111" s="23"/>
      <c r="D111" s="23"/>
      <c r="E111" s="23"/>
      <c r="F111" s="23"/>
      <c r="G111" s="23"/>
      <c r="H111" s="23"/>
      <c r="I111" s="23"/>
    </row>
    <row r="112" spans="3:9">
      <c r="C112" s="23"/>
      <c r="D112" s="23"/>
      <c r="E112" s="23"/>
      <c r="F112" s="23"/>
      <c r="G112" s="23"/>
      <c r="H112" s="23"/>
      <c r="I112" s="23"/>
    </row>
    <row r="113" spans="3:9">
      <c r="C113" s="23"/>
      <c r="D113" s="23"/>
      <c r="E113" s="23"/>
      <c r="F113" s="23"/>
      <c r="G113" s="23"/>
      <c r="H113" s="23"/>
      <c r="I113" s="23"/>
    </row>
    <row r="114" spans="3:9">
      <c r="C114" s="23"/>
      <c r="D114" s="23"/>
      <c r="E114" s="23"/>
      <c r="F114" s="23"/>
      <c r="G114" s="23"/>
      <c r="H114" s="23"/>
      <c r="I114" s="23"/>
    </row>
    <row r="115" spans="3:9">
      <c r="C115" s="23"/>
      <c r="D115" s="23"/>
      <c r="E115" s="23"/>
      <c r="F115" s="23"/>
      <c r="G115" s="23"/>
      <c r="H115" s="23"/>
      <c r="I115" s="23"/>
    </row>
    <row r="116" spans="3:9">
      <c r="C116" s="23"/>
      <c r="D116" s="23"/>
      <c r="E116" s="23"/>
      <c r="F116" s="23"/>
      <c r="G116" s="23"/>
      <c r="H116" s="23"/>
      <c r="I116" s="23"/>
    </row>
    <row r="117" spans="3:9">
      <c r="C117" s="23"/>
      <c r="D117" s="23"/>
      <c r="E117" s="23"/>
      <c r="F117" s="23"/>
      <c r="G117" s="23"/>
      <c r="H117" s="23"/>
      <c r="I117" s="23"/>
    </row>
    <row r="118" spans="3:9">
      <c r="C118" s="23"/>
      <c r="D118" s="23"/>
      <c r="E118" s="23"/>
      <c r="F118" s="23"/>
      <c r="G118" s="23"/>
      <c r="H118" s="23"/>
      <c r="I118" s="23"/>
    </row>
    <row r="119" spans="3:9">
      <c r="C119" s="23"/>
      <c r="D119" s="23"/>
      <c r="E119" s="23"/>
      <c r="F119" s="23"/>
      <c r="G119" s="23"/>
      <c r="H119" s="23"/>
      <c r="I119" s="23"/>
    </row>
    <row r="120" spans="3:9">
      <c r="C120" s="23"/>
      <c r="D120" s="23"/>
      <c r="E120" s="23"/>
      <c r="F120" s="23"/>
      <c r="G120" s="23"/>
      <c r="H120" s="23"/>
      <c r="I120" s="23"/>
    </row>
    <row r="121" spans="3:9">
      <c r="C121" s="23"/>
      <c r="D121" s="23"/>
      <c r="E121" s="23"/>
      <c r="F121" s="23"/>
      <c r="G121" s="23"/>
      <c r="H121" s="23"/>
      <c r="I121" s="23"/>
    </row>
    <row r="122" spans="3:9">
      <c r="C122" s="23"/>
      <c r="D122" s="23"/>
      <c r="E122" s="23"/>
      <c r="F122" s="23"/>
      <c r="G122" s="23"/>
      <c r="H122" s="23"/>
      <c r="I122" s="23"/>
    </row>
    <row r="123" spans="3:9">
      <c r="C123" s="23"/>
      <c r="D123" s="23"/>
      <c r="E123" s="23"/>
      <c r="F123" s="23"/>
      <c r="G123" s="23"/>
      <c r="H123" s="23"/>
      <c r="I123" s="23"/>
    </row>
    <row r="124" spans="3:9">
      <c r="C124" s="23"/>
      <c r="D124" s="23"/>
      <c r="E124" s="23"/>
      <c r="F124" s="23"/>
      <c r="G124" s="23"/>
      <c r="H124" s="23"/>
      <c r="I124" s="23"/>
    </row>
    <row r="125" spans="3:9">
      <c r="C125" s="23"/>
      <c r="D125" s="23"/>
      <c r="E125" s="23"/>
      <c r="F125" s="23"/>
      <c r="G125" s="23"/>
      <c r="H125" s="23"/>
      <c r="I125" s="23"/>
    </row>
    <row r="126" spans="3:9">
      <c r="C126" s="23"/>
      <c r="D126" s="23"/>
      <c r="E126" s="23"/>
      <c r="F126" s="23"/>
      <c r="G126" s="23"/>
      <c r="H126" s="23"/>
      <c r="I126" s="23"/>
    </row>
    <row r="127" spans="3:9">
      <c r="C127" s="23"/>
      <c r="D127" s="23"/>
      <c r="E127" s="23"/>
      <c r="F127" s="23"/>
      <c r="G127" s="23"/>
      <c r="H127" s="23"/>
      <c r="I127" s="23"/>
    </row>
    <row r="128" spans="3:9">
      <c r="C128" s="23"/>
      <c r="D128" s="23"/>
      <c r="E128" s="23"/>
      <c r="F128" s="23"/>
      <c r="G128" s="23"/>
      <c r="H128" s="23"/>
      <c r="I128" s="23"/>
    </row>
    <row r="129" spans="3:9">
      <c r="C129" s="23"/>
      <c r="D129" s="23"/>
      <c r="E129" s="23"/>
      <c r="F129" s="23"/>
      <c r="G129" s="23"/>
      <c r="H129" s="23"/>
      <c r="I129" s="23"/>
    </row>
    <row r="130" spans="3:9">
      <c r="C130" s="23"/>
      <c r="D130" s="23"/>
      <c r="E130" s="23"/>
      <c r="F130" s="23"/>
      <c r="G130" s="23"/>
      <c r="H130" s="23"/>
      <c r="I130" s="23"/>
    </row>
    <row r="131" spans="3:9">
      <c r="C131" s="23"/>
      <c r="D131" s="23"/>
      <c r="E131" s="23"/>
      <c r="F131" s="23"/>
      <c r="G131" s="23"/>
      <c r="H131" s="23"/>
      <c r="I131" s="23"/>
    </row>
    <row r="132" spans="3:9">
      <c r="C132" s="23"/>
      <c r="D132" s="23"/>
      <c r="E132" s="23"/>
      <c r="F132" s="23"/>
      <c r="G132" s="23"/>
      <c r="H132" s="23"/>
      <c r="I132" s="23"/>
    </row>
    <row r="133" spans="3:9">
      <c r="C133" s="23"/>
      <c r="D133" s="23"/>
      <c r="E133" s="23"/>
      <c r="F133" s="23"/>
      <c r="G133" s="23"/>
      <c r="H133" s="23"/>
      <c r="I133" s="23"/>
    </row>
    <row r="134" spans="3:9">
      <c r="C134" s="23"/>
      <c r="D134" s="23"/>
      <c r="E134" s="23"/>
      <c r="F134" s="23"/>
      <c r="G134" s="23"/>
      <c r="H134" s="23"/>
      <c r="I134" s="23"/>
    </row>
    <row r="135" spans="3:9">
      <c r="C135" s="23"/>
      <c r="D135" s="23"/>
      <c r="E135" s="23"/>
      <c r="F135" s="23"/>
      <c r="G135" s="23"/>
      <c r="H135" s="23"/>
      <c r="I135" s="23"/>
    </row>
    <row r="136" spans="3:9">
      <c r="C136" s="23"/>
      <c r="D136" s="23"/>
      <c r="E136" s="23"/>
      <c r="F136" s="23"/>
      <c r="G136" s="23"/>
      <c r="H136" s="23"/>
      <c r="I136" s="23"/>
    </row>
    <row r="137" spans="3:9">
      <c r="C137" s="23"/>
      <c r="D137" s="23"/>
      <c r="E137" s="23"/>
      <c r="F137" s="23"/>
      <c r="G137" s="23"/>
      <c r="H137" s="23"/>
      <c r="I137" s="23"/>
    </row>
    <row r="138" spans="3:9">
      <c r="C138" s="23"/>
      <c r="D138" s="23"/>
      <c r="E138" s="23"/>
      <c r="F138" s="23"/>
      <c r="G138" s="23"/>
      <c r="H138" s="23"/>
      <c r="I138" s="23"/>
    </row>
    <row r="139" spans="3:9">
      <c r="C139" s="23"/>
      <c r="D139" s="23"/>
      <c r="E139" s="23"/>
      <c r="F139" s="23"/>
      <c r="G139" s="23"/>
      <c r="H139" s="23"/>
      <c r="I139" s="23"/>
    </row>
    <row r="140" spans="3:9">
      <c r="C140" s="23"/>
      <c r="D140" s="23"/>
      <c r="E140" s="23"/>
      <c r="F140" s="23"/>
      <c r="G140" s="23"/>
      <c r="H140" s="23"/>
      <c r="I140" s="23"/>
    </row>
    <row r="141" spans="3:9">
      <c r="C141" s="23"/>
      <c r="D141" s="23"/>
      <c r="E141" s="23"/>
      <c r="F141" s="23"/>
      <c r="G141" s="23"/>
      <c r="H141" s="23"/>
      <c r="I141" s="23"/>
    </row>
    <row r="142" spans="3:9">
      <c r="C142" s="23"/>
      <c r="D142" s="23"/>
      <c r="E142" s="23"/>
      <c r="F142" s="23"/>
      <c r="G142" s="23"/>
      <c r="H142" s="23"/>
      <c r="I142" s="23"/>
    </row>
    <row r="143" spans="3:9">
      <c r="C143" s="23"/>
      <c r="D143" s="23"/>
      <c r="E143" s="23"/>
      <c r="F143" s="23"/>
      <c r="G143" s="23"/>
      <c r="H143" s="23"/>
      <c r="I143" s="23"/>
    </row>
    <row r="144" spans="3:9">
      <c r="C144" s="23"/>
      <c r="D144" s="23"/>
      <c r="E144" s="23"/>
      <c r="F144" s="23"/>
      <c r="G144" s="23"/>
      <c r="H144" s="23"/>
      <c r="I144" s="23"/>
    </row>
    <row r="145" spans="3:9">
      <c r="C145" s="23"/>
      <c r="D145" s="23"/>
      <c r="E145" s="23"/>
      <c r="F145" s="23"/>
      <c r="G145" s="23"/>
      <c r="H145" s="23"/>
      <c r="I145" s="23"/>
    </row>
    <row r="146" spans="3:9">
      <c r="C146" s="23"/>
      <c r="D146" s="23"/>
      <c r="E146" s="23"/>
      <c r="F146" s="23"/>
      <c r="G146" s="23"/>
      <c r="H146" s="23"/>
      <c r="I146" s="23"/>
    </row>
    <row r="147" spans="3:9">
      <c r="C147" s="23"/>
      <c r="D147" s="23"/>
      <c r="E147" s="23"/>
      <c r="F147" s="23"/>
      <c r="G147" s="23"/>
      <c r="H147" s="23"/>
      <c r="I147" s="23"/>
    </row>
    <row r="148" spans="3:9">
      <c r="C148" s="23"/>
      <c r="D148" s="23"/>
      <c r="E148" s="23"/>
      <c r="F148" s="23"/>
      <c r="G148" s="23"/>
      <c r="H148" s="23"/>
      <c r="I148" s="23"/>
    </row>
    <row r="149" spans="3:9">
      <c r="C149" s="23"/>
      <c r="D149" s="23"/>
      <c r="E149" s="23"/>
      <c r="F149" s="23"/>
      <c r="G149" s="23"/>
      <c r="H149" s="23"/>
      <c r="I149" s="23"/>
    </row>
    <row r="150" spans="3:9">
      <c r="C150" s="23"/>
      <c r="D150" s="23"/>
      <c r="E150" s="23"/>
      <c r="F150" s="23"/>
      <c r="G150" s="23"/>
      <c r="H150" s="23"/>
      <c r="I150" s="23"/>
    </row>
    <row r="151" spans="3:9">
      <c r="C151" s="23"/>
      <c r="D151" s="23"/>
      <c r="E151" s="23"/>
      <c r="F151" s="23"/>
      <c r="G151" s="23"/>
      <c r="H151" s="23"/>
      <c r="I151" s="23"/>
    </row>
    <row r="152" spans="3:9">
      <c r="C152" s="23"/>
      <c r="D152" s="23"/>
      <c r="E152" s="23"/>
      <c r="F152" s="23"/>
      <c r="G152" s="23"/>
      <c r="H152" s="23"/>
      <c r="I152" s="23"/>
    </row>
    <row r="153" spans="3:9">
      <c r="C153" s="23"/>
      <c r="D153" s="23"/>
      <c r="E153" s="23"/>
      <c r="F153" s="23"/>
      <c r="G153" s="23"/>
      <c r="H153" s="23"/>
      <c r="I153" s="23"/>
    </row>
    <row r="154" spans="3:9">
      <c r="C154" s="23"/>
      <c r="D154" s="23"/>
      <c r="E154" s="23"/>
      <c r="F154" s="23"/>
      <c r="G154" s="23"/>
      <c r="H154" s="23"/>
      <c r="I154" s="23"/>
    </row>
    <row r="155" spans="3:9">
      <c r="C155" s="23"/>
      <c r="D155" s="23"/>
      <c r="E155" s="23"/>
      <c r="F155" s="23"/>
      <c r="G155" s="23"/>
      <c r="H155" s="23"/>
      <c r="I155" s="23"/>
    </row>
    <row r="156" spans="3:9">
      <c r="C156" s="23"/>
      <c r="D156" s="23"/>
      <c r="E156" s="23"/>
      <c r="F156" s="23"/>
      <c r="G156" s="23"/>
      <c r="H156" s="23"/>
      <c r="I156" s="23"/>
    </row>
    <row r="157" spans="3:9">
      <c r="C157" s="23"/>
      <c r="D157" s="23"/>
      <c r="E157" s="23"/>
      <c r="F157" s="23"/>
      <c r="G157" s="23"/>
      <c r="H157" s="23"/>
      <c r="I157" s="23"/>
    </row>
    <row r="158" spans="3:9">
      <c r="C158" s="23"/>
      <c r="D158" s="23"/>
      <c r="E158" s="23"/>
      <c r="F158" s="23"/>
      <c r="G158" s="23"/>
      <c r="H158" s="23"/>
      <c r="I158" s="23"/>
    </row>
    <row r="159" spans="3:9">
      <c r="C159" s="23"/>
      <c r="D159" s="23"/>
      <c r="E159" s="23"/>
      <c r="F159" s="23"/>
      <c r="G159" s="23"/>
      <c r="H159" s="23"/>
      <c r="I159" s="23"/>
    </row>
    <row r="160" spans="3:9">
      <c r="C160" s="23"/>
      <c r="D160" s="23"/>
      <c r="E160" s="23"/>
      <c r="F160" s="23"/>
      <c r="G160" s="23"/>
      <c r="H160" s="23"/>
      <c r="I160" s="23"/>
    </row>
    <row r="161" spans="3:9">
      <c r="C161" s="23"/>
      <c r="D161" s="23"/>
      <c r="E161" s="23"/>
      <c r="F161" s="23"/>
      <c r="G161" s="23"/>
      <c r="H161" s="23"/>
      <c r="I161" s="23"/>
    </row>
    <row r="162" spans="3:9">
      <c r="C162" s="23"/>
      <c r="D162" s="23"/>
      <c r="E162" s="23"/>
      <c r="F162" s="23"/>
      <c r="G162" s="23"/>
      <c r="H162" s="23"/>
      <c r="I162" s="23"/>
    </row>
    <row r="163" spans="3:9">
      <c r="C163" s="23"/>
      <c r="D163" s="23"/>
      <c r="E163" s="23"/>
      <c r="F163" s="23"/>
      <c r="G163" s="23"/>
      <c r="H163" s="23"/>
      <c r="I163" s="23"/>
    </row>
    <row r="164" spans="3:9">
      <c r="C164" s="23"/>
      <c r="D164" s="23"/>
      <c r="E164" s="23"/>
      <c r="F164" s="23"/>
      <c r="G164" s="23"/>
      <c r="H164" s="23"/>
      <c r="I164" s="23"/>
    </row>
    <row r="165" spans="3:9">
      <c r="C165" s="23"/>
      <c r="D165" s="23"/>
      <c r="E165" s="23"/>
      <c r="F165" s="23"/>
      <c r="G165" s="23"/>
      <c r="H165" s="23"/>
      <c r="I165" s="23"/>
    </row>
    <row r="166" spans="3:9">
      <c r="C166" s="23"/>
      <c r="D166" s="23"/>
      <c r="E166" s="23"/>
      <c r="F166" s="23"/>
      <c r="G166" s="23"/>
      <c r="H166" s="23"/>
      <c r="I166" s="23"/>
    </row>
    <row r="167" spans="3:9">
      <c r="C167" s="23"/>
      <c r="D167" s="23"/>
      <c r="E167" s="23"/>
      <c r="F167" s="23"/>
      <c r="G167" s="23"/>
      <c r="H167" s="23"/>
      <c r="I167" s="23"/>
    </row>
    <row r="168" spans="3:9">
      <c r="C168" s="23"/>
      <c r="D168" s="23"/>
      <c r="E168" s="23"/>
      <c r="F168" s="23"/>
      <c r="G168" s="23"/>
      <c r="H168" s="23"/>
      <c r="I168" s="23"/>
    </row>
    <row r="169" spans="3:9">
      <c r="C169" s="23"/>
      <c r="D169" s="23"/>
      <c r="E169" s="23"/>
      <c r="F169" s="23"/>
      <c r="G169" s="23"/>
      <c r="H169" s="23"/>
      <c r="I169" s="23"/>
    </row>
    <row r="170" spans="3:9">
      <c r="C170" s="23"/>
      <c r="D170" s="23"/>
      <c r="E170" s="23"/>
      <c r="F170" s="23"/>
      <c r="G170" s="23"/>
      <c r="H170" s="23"/>
      <c r="I170" s="23"/>
    </row>
    <row r="171" spans="3:9">
      <c r="C171" s="23"/>
      <c r="D171" s="23"/>
      <c r="E171" s="23"/>
      <c r="F171" s="23"/>
      <c r="G171" s="23"/>
      <c r="H171" s="23"/>
      <c r="I171" s="23"/>
    </row>
    <row r="172" spans="3:9">
      <c r="C172" s="23"/>
      <c r="D172" s="23"/>
      <c r="E172" s="23"/>
      <c r="F172" s="23"/>
      <c r="G172" s="23"/>
      <c r="H172" s="23"/>
      <c r="I172" s="23"/>
    </row>
    <row r="173" spans="3:9">
      <c r="C173" s="23"/>
      <c r="D173" s="23"/>
      <c r="E173" s="23"/>
      <c r="F173" s="23"/>
      <c r="G173" s="23"/>
      <c r="H173" s="23"/>
      <c r="I173" s="23"/>
    </row>
    <row r="174" spans="3:9">
      <c r="C174" s="23"/>
      <c r="D174" s="23"/>
      <c r="E174" s="23"/>
      <c r="F174" s="23"/>
      <c r="G174" s="23"/>
      <c r="H174" s="23"/>
      <c r="I174" s="23"/>
    </row>
    <row r="175" spans="3:9">
      <c r="C175" s="23"/>
      <c r="D175" s="23"/>
      <c r="E175" s="23"/>
      <c r="F175" s="23"/>
      <c r="G175" s="23"/>
      <c r="H175" s="23"/>
      <c r="I175" s="23"/>
    </row>
    <row r="176" spans="3:9">
      <c r="C176" s="23"/>
      <c r="D176" s="23"/>
      <c r="E176" s="23"/>
      <c r="F176" s="23"/>
      <c r="G176" s="23"/>
      <c r="H176" s="23"/>
      <c r="I176" s="23"/>
    </row>
    <row r="177" spans="3:9">
      <c r="C177" s="23"/>
      <c r="D177" s="23"/>
      <c r="E177" s="23"/>
      <c r="F177" s="23"/>
      <c r="G177" s="23"/>
      <c r="H177" s="23"/>
      <c r="I177" s="23"/>
    </row>
    <row r="178" spans="3:9">
      <c r="C178" s="23"/>
      <c r="D178" s="23"/>
      <c r="E178" s="23"/>
      <c r="F178" s="23"/>
      <c r="G178" s="23"/>
      <c r="H178" s="23"/>
      <c r="I178" s="23"/>
    </row>
    <row r="179" spans="3:9">
      <c r="C179" s="23"/>
      <c r="D179" s="23"/>
      <c r="E179" s="23"/>
      <c r="F179" s="23"/>
      <c r="G179" s="23"/>
      <c r="H179" s="23"/>
      <c r="I179" s="23"/>
    </row>
    <row r="180" spans="3:9">
      <c r="C180" s="23"/>
      <c r="D180" s="23"/>
      <c r="E180" s="23"/>
      <c r="F180" s="23"/>
      <c r="G180" s="23"/>
      <c r="H180" s="23"/>
      <c r="I180" s="23"/>
    </row>
    <row r="181" spans="3:9">
      <c r="C181" s="23"/>
      <c r="D181" s="23"/>
      <c r="E181" s="23"/>
      <c r="F181" s="23"/>
      <c r="G181" s="23"/>
      <c r="H181" s="23"/>
      <c r="I181" s="23"/>
    </row>
    <row r="182" spans="3:9">
      <c r="C182" s="23"/>
      <c r="D182" s="23"/>
      <c r="E182" s="23"/>
      <c r="F182" s="23"/>
      <c r="G182" s="23"/>
      <c r="H182" s="23"/>
      <c r="I182" s="23"/>
    </row>
    <row r="183" spans="3:9">
      <c r="C183" s="23"/>
      <c r="D183" s="23"/>
      <c r="E183" s="23"/>
      <c r="F183" s="23"/>
      <c r="G183" s="23"/>
      <c r="H183" s="23"/>
      <c r="I183" s="23"/>
    </row>
    <row r="184" spans="3:9">
      <c r="C184" s="23"/>
      <c r="D184" s="23"/>
      <c r="E184" s="23"/>
      <c r="F184" s="23"/>
      <c r="G184" s="23"/>
      <c r="H184" s="23"/>
      <c r="I184" s="23"/>
    </row>
    <row r="185" spans="3:9">
      <c r="C185" s="23"/>
      <c r="D185" s="23"/>
      <c r="E185" s="23"/>
      <c r="F185" s="23"/>
      <c r="G185" s="23"/>
      <c r="H185" s="23"/>
      <c r="I185" s="23"/>
    </row>
    <row r="186" spans="3:9">
      <c r="C186" s="23"/>
      <c r="D186" s="23"/>
      <c r="E186" s="23"/>
      <c r="F186" s="23"/>
      <c r="G186" s="23"/>
      <c r="H186" s="23"/>
      <c r="I186" s="23"/>
    </row>
    <row r="187" spans="3:9">
      <c r="C187" s="23"/>
      <c r="D187" s="23"/>
      <c r="E187" s="23"/>
      <c r="F187" s="23"/>
      <c r="G187" s="23"/>
      <c r="H187" s="23"/>
      <c r="I187" s="23"/>
    </row>
    <row r="188" spans="3:9">
      <c r="C188" s="23"/>
      <c r="D188" s="23"/>
      <c r="E188" s="23"/>
      <c r="F188" s="23"/>
      <c r="G188" s="23"/>
      <c r="H188" s="23"/>
      <c r="I188" s="23"/>
    </row>
    <row r="189" spans="3:9">
      <c r="C189" s="23"/>
      <c r="D189" s="23"/>
      <c r="E189" s="23"/>
      <c r="F189" s="23"/>
      <c r="G189" s="23"/>
      <c r="H189" s="23"/>
      <c r="I189" s="23"/>
    </row>
    <row r="190" spans="3:9">
      <c r="C190" s="23"/>
      <c r="D190" s="23"/>
      <c r="E190" s="23"/>
      <c r="F190" s="23"/>
      <c r="G190" s="23"/>
      <c r="H190" s="23"/>
      <c r="I190" s="23"/>
    </row>
    <row r="191" spans="3:9">
      <c r="C191" s="23"/>
      <c r="D191" s="23"/>
      <c r="E191" s="23"/>
      <c r="F191" s="23"/>
      <c r="G191" s="23"/>
      <c r="H191" s="23"/>
      <c r="I191" s="23"/>
    </row>
    <row r="192" spans="3:9">
      <c r="C192" s="23"/>
      <c r="D192" s="23"/>
      <c r="E192" s="23"/>
      <c r="F192" s="23"/>
      <c r="G192" s="23"/>
      <c r="H192" s="23"/>
      <c r="I192" s="23"/>
    </row>
    <row r="193" spans="3:9">
      <c r="C193" s="23"/>
      <c r="D193" s="23"/>
      <c r="E193" s="23"/>
      <c r="F193" s="23"/>
      <c r="G193" s="23"/>
      <c r="H193" s="23"/>
      <c r="I193" s="23"/>
    </row>
    <row r="194" spans="3:9">
      <c r="C194" s="23"/>
      <c r="D194" s="23"/>
      <c r="E194" s="23"/>
      <c r="F194" s="23"/>
      <c r="G194" s="23"/>
      <c r="H194" s="23"/>
      <c r="I194" s="23"/>
    </row>
    <row r="195" spans="3:9">
      <c r="C195" s="23"/>
      <c r="D195" s="23"/>
      <c r="E195" s="23"/>
      <c r="F195" s="23"/>
      <c r="G195" s="23"/>
      <c r="H195" s="23"/>
      <c r="I195" s="23"/>
    </row>
    <row r="196" spans="3:9">
      <c r="C196" s="23"/>
      <c r="D196" s="23"/>
      <c r="E196" s="23"/>
      <c r="F196" s="23"/>
      <c r="G196" s="23"/>
      <c r="H196" s="23"/>
      <c r="I196" s="23"/>
    </row>
    <row r="197" spans="3:9">
      <c r="C197" s="23"/>
      <c r="D197" s="23"/>
      <c r="E197" s="23"/>
      <c r="F197" s="23"/>
      <c r="G197" s="23"/>
      <c r="H197" s="23"/>
      <c r="I197" s="23"/>
    </row>
    <row r="198" spans="3:9">
      <c r="C198" s="23"/>
      <c r="D198" s="23"/>
      <c r="E198" s="23"/>
      <c r="F198" s="23"/>
      <c r="G198" s="23"/>
      <c r="H198" s="23"/>
      <c r="I198" s="23"/>
    </row>
    <row r="199" spans="3:9">
      <c r="C199" s="23"/>
      <c r="D199" s="23"/>
      <c r="E199" s="23"/>
      <c r="F199" s="23"/>
      <c r="G199" s="23"/>
      <c r="H199" s="23"/>
      <c r="I199" s="23"/>
    </row>
    <row r="200" spans="3:9">
      <c r="C200" s="23"/>
      <c r="D200" s="23"/>
      <c r="E200" s="23"/>
      <c r="F200" s="23"/>
      <c r="G200" s="23"/>
      <c r="H200" s="23"/>
      <c r="I200" s="23"/>
    </row>
    <row r="201" spans="3:9">
      <c r="C201" s="23"/>
      <c r="D201" s="23"/>
      <c r="E201" s="23"/>
      <c r="F201" s="23"/>
      <c r="G201" s="23"/>
      <c r="H201" s="23"/>
      <c r="I201" s="23"/>
    </row>
    <row r="202" spans="3:9">
      <c r="C202" s="23"/>
      <c r="D202" s="23"/>
      <c r="E202" s="23"/>
      <c r="F202" s="23"/>
      <c r="G202" s="23"/>
      <c r="H202" s="23"/>
      <c r="I202" s="23"/>
    </row>
    <row r="203" spans="3:9">
      <c r="C203" s="23"/>
      <c r="D203" s="23"/>
      <c r="E203" s="23"/>
      <c r="F203" s="23"/>
      <c r="G203" s="23"/>
      <c r="H203" s="23"/>
      <c r="I203" s="23"/>
    </row>
    <row r="204" spans="3:9">
      <c r="C204" s="23"/>
      <c r="D204" s="23"/>
      <c r="E204" s="23"/>
      <c r="F204" s="23"/>
      <c r="G204" s="23"/>
      <c r="H204" s="23"/>
      <c r="I204" s="23"/>
    </row>
    <row r="205" spans="3:9">
      <c r="C205" s="23"/>
      <c r="D205" s="23"/>
      <c r="E205" s="23"/>
      <c r="F205" s="23"/>
      <c r="G205" s="23"/>
      <c r="H205" s="23"/>
      <c r="I205" s="23"/>
    </row>
    <row r="206" spans="3:9">
      <c r="C206" s="23"/>
      <c r="D206" s="23"/>
      <c r="E206" s="23"/>
      <c r="F206" s="23"/>
      <c r="G206" s="23"/>
      <c r="H206" s="23"/>
      <c r="I206" s="23"/>
    </row>
    <row r="207" spans="3:9">
      <c r="C207" s="23"/>
      <c r="D207" s="23"/>
      <c r="E207" s="23"/>
      <c r="F207" s="23"/>
      <c r="G207" s="23"/>
      <c r="H207" s="23"/>
      <c r="I207" s="23"/>
    </row>
    <row r="208" spans="3:9">
      <c r="C208" s="23"/>
      <c r="D208" s="23"/>
      <c r="E208" s="23"/>
      <c r="F208" s="23"/>
      <c r="G208" s="23"/>
      <c r="H208" s="23"/>
      <c r="I208" s="23"/>
    </row>
    <row r="209" spans="3:9">
      <c r="C209" s="23"/>
      <c r="D209" s="23"/>
      <c r="E209" s="23"/>
      <c r="F209" s="23"/>
      <c r="G209" s="23"/>
      <c r="H209" s="23"/>
      <c r="I209" s="23"/>
    </row>
    <row r="210" spans="3:9">
      <c r="C210" s="23"/>
      <c r="D210" s="23"/>
      <c r="E210" s="23"/>
      <c r="F210" s="23"/>
      <c r="G210" s="23"/>
      <c r="H210" s="23"/>
      <c r="I210" s="23"/>
    </row>
    <row r="211" spans="3:9">
      <c r="C211" s="23"/>
      <c r="D211" s="23"/>
      <c r="E211" s="23"/>
      <c r="F211" s="23"/>
      <c r="G211" s="23"/>
      <c r="H211" s="23"/>
      <c r="I211" s="23"/>
    </row>
    <row r="212" spans="3:9">
      <c r="C212" s="23"/>
      <c r="D212" s="23"/>
      <c r="E212" s="23"/>
      <c r="F212" s="23"/>
      <c r="G212" s="23"/>
      <c r="H212" s="23"/>
      <c r="I212" s="23"/>
    </row>
    <row r="213" spans="3:9">
      <c r="C213" s="23"/>
      <c r="D213" s="23"/>
      <c r="E213" s="23"/>
      <c r="F213" s="23"/>
      <c r="G213" s="23"/>
      <c r="H213" s="23"/>
      <c r="I213" s="23"/>
    </row>
    <row r="214" spans="3:9">
      <c r="C214" s="23"/>
      <c r="D214" s="23"/>
      <c r="E214" s="23"/>
      <c r="F214" s="23"/>
      <c r="G214" s="23"/>
      <c r="H214" s="23"/>
      <c r="I214" s="23"/>
    </row>
    <row r="215" spans="3:9">
      <c r="C215" s="23"/>
      <c r="D215" s="23"/>
      <c r="E215" s="23"/>
      <c r="F215" s="23"/>
      <c r="G215" s="23"/>
      <c r="H215" s="23"/>
      <c r="I215" s="23"/>
    </row>
    <row r="216" spans="3:9">
      <c r="C216" s="23"/>
      <c r="D216" s="23"/>
      <c r="E216" s="23"/>
      <c r="F216" s="23"/>
      <c r="G216" s="23"/>
      <c r="H216" s="23"/>
      <c r="I216" s="23"/>
    </row>
    <row r="217" spans="3:9">
      <c r="C217" s="23"/>
      <c r="D217" s="23"/>
      <c r="E217" s="23"/>
      <c r="F217" s="23"/>
      <c r="G217" s="23"/>
      <c r="H217" s="23"/>
      <c r="I217" s="23"/>
    </row>
    <row r="218" spans="3:9">
      <c r="C218" s="23"/>
      <c r="D218" s="23"/>
      <c r="E218" s="23"/>
      <c r="F218" s="23"/>
      <c r="G218" s="23"/>
      <c r="H218" s="23"/>
      <c r="I218" s="23"/>
    </row>
    <row r="219" spans="3:9">
      <c r="C219" s="23"/>
      <c r="D219" s="23"/>
      <c r="E219" s="23"/>
      <c r="F219" s="23"/>
      <c r="G219" s="23"/>
      <c r="H219" s="23"/>
      <c r="I219" s="23"/>
    </row>
    <row r="220" spans="3:9">
      <c r="C220" s="23"/>
      <c r="D220" s="23"/>
      <c r="E220" s="23"/>
      <c r="F220" s="23"/>
      <c r="G220" s="23"/>
      <c r="H220" s="23"/>
      <c r="I220" s="23"/>
    </row>
    <row r="221" spans="3:9">
      <c r="C221" s="23"/>
      <c r="D221" s="23"/>
      <c r="E221" s="23"/>
      <c r="F221" s="23"/>
      <c r="G221" s="23"/>
      <c r="H221" s="23"/>
      <c r="I221" s="23"/>
    </row>
    <row r="222" spans="3:9">
      <c r="C222" s="23"/>
      <c r="D222" s="23"/>
      <c r="E222" s="23"/>
      <c r="F222" s="23"/>
      <c r="G222" s="23"/>
      <c r="H222" s="23"/>
      <c r="I222" s="23"/>
    </row>
    <row r="223" spans="3:9">
      <c r="C223" s="23"/>
      <c r="D223" s="23"/>
      <c r="E223" s="23"/>
      <c r="F223" s="23"/>
      <c r="G223" s="23"/>
      <c r="H223" s="23"/>
      <c r="I223" s="23"/>
    </row>
    <row r="224" spans="3:9">
      <c r="C224" s="23"/>
      <c r="D224" s="23"/>
      <c r="E224" s="23"/>
      <c r="F224" s="23"/>
      <c r="G224" s="23"/>
      <c r="H224" s="23"/>
      <c r="I224" s="23"/>
    </row>
    <row r="225" spans="3:9">
      <c r="C225" s="23"/>
      <c r="D225" s="23"/>
      <c r="E225" s="23"/>
      <c r="F225" s="23"/>
      <c r="G225" s="23"/>
      <c r="H225" s="23"/>
      <c r="I225" s="23"/>
    </row>
    <row r="226" spans="3:9">
      <c r="C226" s="23"/>
      <c r="D226" s="23"/>
      <c r="E226" s="23"/>
      <c r="F226" s="23"/>
      <c r="G226" s="23"/>
      <c r="H226" s="23"/>
      <c r="I226" s="23"/>
    </row>
    <row r="227" spans="3:9">
      <c r="C227" s="23"/>
      <c r="D227" s="23"/>
      <c r="E227" s="23"/>
      <c r="F227" s="23"/>
      <c r="G227" s="23"/>
      <c r="H227" s="23"/>
      <c r="I227" s="23"/>
    </row>
    <row r="228" spans="3:9">
      <c r="C228" s="23"/>
      <c r="D228" s="23"/>
      <c r="E228" s="23"/>
      <c r="F228" s="23"/>
      <c r="G228" s="23"/>
      <c r="H228" s="23"/>
      <c r="I228" s="23"/>
    </row>
    <row r="229" spans="3:9">
      <c r="C229" s="23"/>
      <c r="D229" s="23"/>
      <c r="E229" s="23"/>
      <c r="F229" s="23"/>
      <c r="G229" s="23"/>
      <c r="H229" s="23"/>
      <c r="I229" s="23"/>
    </row>
    <row r="230" spans="3:9">
      <c r="C230" s="23"/>
      <c r="D230" s="23"/>
      <c r="E230" s="23"/>
      <c r="F230" s="23"/>
      <c r="G230" s="23"/>
      <c r="H230" s="23"/>
      <c r="I230" s="23"/>
    </row>
    <row r="231" spans="3:9">
      <c r="C231" s="23"/>
      <c r="D231" s="23"/>
      <c r="E231" s="23"/>
      <c r="F231" s="23"/>
      <c r="G231" s="23"/>
      <c r="H231" s="23"/>
      <c r="I231" s="23"/>
    </row>
    <row r="232" spans="3:9">
      <c r="C232" s="23"/>
      <c r="D232" s="23"/>
      <c r="E232" s="23"/>
      <c r="F232" s="23"/>
      <c r="G232" s="23"/>
      <c r="H232" s="23"/>
      <c r="I232" s="23"/>
    </row>
    <row r="233" spans="3:9">
      <c r="C233" s="23"/>
      <c r="D233" s="23"/>
      <c r="E233" s="23"/>
      <c r="F233" s="23"/>
      <c r="G233" s="23"/>
      <c r="H233" s="23"/>
      <c r="I233" s="23"/>
    </row>
    <row r="234" spans="3:9">
      <c r="C234" s="23"/>
      <c r="D234" s="23"/>
      <c r="E234" s="23"/>
      <c r="F234" s="23"/>
      <c r="G234" s="23"/>
      <c r="H234" s="23"/>
      <c r="I234" s="23"/>
    </row>
    <row r="235" spans="3:9">
      <c r="C235" s="23"/>
      <c r="D235" s="23"/>
      <c r="E235" s="23"/>
      <c r="F235" s="23"/>
      <c r="G235" s="23"/>
      <c r="H235" s="23"/>
      <c r="I235" s="23"/>
    </row>
    <row r="236" spans="3:9">
      <c r="C236" s="23"/>
      <c r="D236" s="23"/>
      <c r="E236" s="23"/>
      <c r="F236" s="23"/>
      <c r="G236" s="23"/>
      <c r="H236" s="23"/>
      <c r="I236" s="23"/>
    </row>
    <row r="237" spans="3:9">
      <c r="C237" s="23"/>
      <c r="D237" s="23"/>
      <c r="E237" s="23"/>
      <c r="F237" s="23"/>
      <c r="G237" s="23"/>
      <c r="H237" s="23"/>
      <c r="I237" s="23"/>
    </row>
    <row r="238" spans="3:9">
      <c r="C238" s="23"/>
      <c r="D238" s="23"/>
      <c r="E238" s="23"/>
      <c r="F238" s="23"/>
      <c r="G238" s="23"/>
      <c r="H238" s="23"/>
      <c r="I238" s="23"/>
    </row>
    <row r="239" spans="3:9">
      <c r="C239" s="23"/>
      <c r="D239" s="23"/>
      <c r="E239" s="23"/>
      <c r="F239" s="23"/>
      <c r="G239" s="23"/>
      <c r="H239" s="23"/>
      <c r="I239" s="23"/>
    </row>
    <row r="240" spans="3:9">
      <c r="C240" s="23"/>
      <c r="D240" s="23"/>
      <c r="E240" s="23"/>
      <c r="F240" s="23"/>
      <c r="G240" s="23"/>
      <c r="H240" s="23"/>
      <c r="I240" s="23"/>
    </row>
    <row r="241" spans="3:9">
      <c r="C241" s="23"/>
      <c r="D241" s="23"/>
      <c r="E241" s="23"/>
      <c r="F241" s="23"/>
      <c r="G241" s="23"/>
      <c r="H241" s="23"/>
      <c r="I241" s="23"/>
    </row>
    <row r="242" spans="3:9">
      <c r="C242" s="23"/>
      <c r="D242" s="23"/>
      <c r="E242" s="23"/>
      <c r="F242" s="23"/>
      <c r="G242" s="23"/>
      <c r="H242" s="23"/>
      <c r="I242" s="23"/>
    </row>
    <row r="243" spans="3:9">
      <c r="C243" s="23"/>
      <c r="D243" s="23"/>
      <c r="E243" s="23"/>
      <c r="F243" s="23"/>
      <c r="G243" s="23"/>
      <c r="H243" s="23"/>
      <c r="I243" s="23"/>
    </row>
    <row r="244" spans="3:9">
      <c r="C244" s="23"/>
      <c r="D244" s="23"/>
      <c r="E244" s="23"/>
      <c r="F244" s="23"/>
      <c r="G244" s="23"/>
      <c r="H244" s="23"/>
      <c r="I244" s="23"/>
    </row>
    <row r="245" spans="3:9">
      <c r="C245" s="23"/>
      <c r="D245" s="23"/>
      <c r="E245" s="23"/>
      <c r="F245" s="23"/>
      <c r="G245" s="23"/>
      <c r="H245" s="23"/>
      <c r="I245" s="23"/>
    </row>
    <row r="246" spans="3:9">
      <c r="C246" s="23"/>
      <c r="D246" s="23"/>
      <c r="E246" s="23"/>
      <c r="F246" s="23"/>
      <c r="G246" s="23"/>
      <c r="H246" s="23"/>
      <c r="I246" s="23"/>
    </row>
    <row r="247" spans="3:9">
      <c r="C247" s="23"/>
      <c r="D247" s="23"/>
      <c r="E247" s="23"/>
      <c r="F247" s="23"/>
      <c r="G247" s="23"/>
      <c r="H247" s="23"/>
      <c r="I247" s="23"/>
    </row>
    <row r="248" spans="3:9">
      <c r="C248" s="23"/>
      <c r="D248" s="23"/>
      <c r="E248" s="23"/>
      <c r="F248" s="23"/>
      <c r="G248" s="23"/>
      <c r="H248" s="23"/>
      <c r="I248" s="23"/>
    </row>
    <row r="249" spans="3:9">
      <c r="C249" s="23"/>
      <c r="D249" s="23"/>
      <c r="E249" s="23"/>
      <c r="F249" s="23"/>
      <c r="G249" s="23"/>
      <c r="H249" s="23"/>
      <c r="I249" s="23"/>
    </row>
    <row r="250" spans="3:9">
      <c r="C250" s="23"/>
      <c r="D250" s="23"/>
      <c r="E250" s="23"/>
      <c r="F250" s="23"/>
      <c r="G250" s="23"/>
      <c r="H250" s="23"/>
      <c r="I250" s="23"/>
    </row>
    <row r="251" spans="3:9">
      <c r="C251" s="23"/>
      <c r="D251" s="23"/>
      <c r="E251" s="23"/>
      <c r="F251" s="23"/>
      <c r="G251" s="23"/>
      <c r="H251" s="23"/>
      <c r="I251" s="23"/>
    </row>
    <row r="252" spans="3:9">
      <c r="C252" s="23"/>
      <c r="D252" s="23"/>
      <c r="E252" s="23"/>
      <c r="F252" s="23"/>
      <c r="G252" s="23"/>
      <c r="H252" s="23"/>
      <c r="I252" s="23"/>
    </row>
    <row r="253" spans="3:9">
      <c r="C253" s="23"/>
      <c r="D253" s="23"/>
      <c r="E253" s="23"/>
      <c r="F253" s="23"/>
      <c r="G253" s="23"/>
      <c r="H253" s="23"/>
      <c r="I253" s="23"/>
    </row>
    <row r="254" spans="3:9">
      <c r="C254" s="23"/>
      <c r="D254" s="23"/>
      <c r="E254" s="23"/>
      <c r="F254" s="23"/>
      <c r="G254" s="23"/>
      <c r="H254" s="23"/>
      <c r="I254" s="23"/>
    </row>
    <row r="255" spans="3:9">
      <c r="C255" s="23"/>
      <c r="D255" s="23"/>
      <c r="E255" s="23"/>
      <c r="F255" s="23"/>
      <c r="G255" s="23"/>
      <c r="H255" s="23"/>
      <c r="I255" s="23"/>
    </row>
    <row r="256" spans="3:9">
      <c r="C256" s="23"/>
      <c r="D256" s="23"/>
      <c r="E256" s="23"/>
      <c r="F256" s="23"/>
      <c r="G256" s="23"/>
      <c r="H256" s="23"/>
      <c r="I256" s="23"/>
    </row>
    <row r="257" spans="3:9">
      <c r="C257" s="23"/>
      <c r="D257" s="23"/>
      <c r="E257" s="23"/>
      <c r="F257" s="23"/>
      <c r="G257" s="23"/>
      <c r="H257" s="23"/>
      <c r="I257" s="23"/>
    </row>
    <row r="258" spans="3:9">
      <c r="C258" s="23"/>
      <c r="D258" s="23"/>
      <c r="E258" s="23"/>
      <c r="F258" s="23"/>
      <c r="G258" s="23"/>
      <c r="H258" s="23"/>
      <c r="I258" s="23"/>
    </row>
    <row r="259" spans="3:9">
      <c r="C259" s="23"/>
      <c r="D259" s="23"/>
      <c r="E259" s="23"/>
      <c r="F259" s="23"/>
      <c r="G259" s="23"/>
      <c r="H259" s="23"/>
      <c r="I259" s="23"/>
    </row>
    <row r="260" spans="3:9">
      <c r="C260" s="23"/>
      <c r="D260" s="23"/>
      <c r="E260" s="23"/>
      <c r="F260" s="23"/>
      <c r="G260" s="23"/>
      <c r="H260" s="23"/>
      <c r="I260" s="23"/>
    </row>
    <row r="261" spans="3:9">
      <c r="C261" s="23"/>
      <c r="D261" s="23"/>
      <c r="E261" s="23"/>
      <c r="F261" s="23"/>
      <c r="G261" s="23"/>
      <c r="H261" s="23"/>
      <c r="I261" s="23"/>
    </row>
    <row r="262" spans="3:9">
      <c r="C262" s="23"/>
      <c r="D262" s="23"/>
      <c r="E262" s="23"/>
      <c r="F262" s="23"/>
      <c r="G262" s="23"/>
      <c r="H262" s="23"/>
      <c r="I262" s="23"/>
    </row>
    <row r="263" spans="3:9">
      <c r="C263" s="23"/>
      <c r="D263" s="23"/>
      <c r="E263" s="23"/>
      <c r="F263" s="23"/>
      <c r="G263" s="23"/>
      <c r="H263" s="23"/>
      <c r="I263" s="23"/>
    </row>
    <row r="264" spans="3:9">
      <c r="C264" s="23"/>
      <c r="D264" s="23"/>
      <c r="E264" s="23"/>
      <c r="F264" s="23"/>
      <c r="G264" s="23"/>
      <c r="H264" s="23"/>
      <c r="I264" s="23"/>
    </row>
    <row r="265" spans="3:9">
      <c r="C265" s="23"/>
      <c r="D265" s="23"/>
      <c r="E265" s="23"/>
      <c r="F265" s="23"/>
      <c r="G265" s="23"/>
      <c r="H265" s="23"/>
      <c r="I265" s="23"/>
    </row>
    <row r="266" spans="3:9">
      <c r="C266" s="23"/>
      <c r="D266" s="23"/>
      <c r="E266" s="23"/>
      <c r="F266" s="23"/>
      <c r="G266" s="23"/>
      <c r="H266" s="23"/>
      <c r="I266" s="23"/>
    </row>
    <row r="267" spans="3:9">
      <c r="C267" s="23"/>
      <c r="D267" s="23"/>
      <c r="E267" s="23"/>
      <c r="F267" s="23"/>
      <c r="G267" s="23"/>
      <c r="H267" s="23"/>
      <c r="I267" s="23"/>
    </row>
    <row r="268" spans="3:9">
      <c r="C268" s="23"/>
      <c r="D268" s="23"/>
      <c r="E268" s="23"/>
      <c r="F268" s="23"/>
      <c r="G268" s="23"/>
      <c r="H268" s="23"/>
      <c r="I268" s="23"/>
    </row>
    <row r="269" spans="3:9">
      <c r="C269" s="23"/>
      <c r="D269" s="23"/>
      <c r="E269" s="23"/>
      <c r="F269" s="23"/>
      <c r="G269" s="23"/>
      <c r="H269" s="23"/>
      <c r="I269" s="23"/>
    </row>
    <row r="270" spans="3:9">
      <c r="C270" s="23"/>
      <c r="D270" s="23"/>
      <c r="E270" s="23"/>
      <c r="F270" s="23"/>
      <c r="G270" s="23"/>
      <c r="H270" s="23"/>
      <c r="I270" s="23"/>
    </row>
    <row r="271" spans="3:9">
      <c r="C271" s="23"/>
      <c r="D271" s="23"/>
      <c r="E271" s="23"/>
      <c r="F271" s="23"/>
      <c r="G271" s="23"/>
      <c r="H271" s="23"/>
      <c r="I271" s="23"/>
    </row>
    <row r="272" spans="3:9">
      <c r="C272" s="23"/>
      <c r="D272" s="23"/>
      <c r="E272" s="23"/>
      <c r="F272" s="23"/>
      <c r="G272" s="23"/>
      <c r="H272" s="23"/>
      <c r="I272" s="23"/>
    </row>
    <row r="273" spans="3:9">
      <c r="C273" s="23"/>
      <c r="D273" s="23"/>
      <c r="E273" s="23"/>
      <c r="F273" s="23"/>
      <c r="G273" s="23"/>
      <c r="H273" s="23"/>
      <c r="I273" s="23"/>
    </row>
    <row r="274" spans="3:9">
      <c r="C274" s="23"/>
      <c r="D274" s="23"/>
      <c r="E274" s="23"/>
      <c r="F274" s="23"/>
      <c r="G274" s="23"/>
      <c r="H274" s="23"/>
      <c r="I274" s="23"/>
    </row>
    <row r="275" spans="3:9">
      <c r="C275" s="23"/>
      <c r="D275" s="23"/>
      <c r="E275" s="23"/>
      <c r="F275" s="23"/>
      <c r="G275" s="23"/>
      <c r="H275" s="23"/>
      <c r="I275" s="23"/>
    </row>
    <row r="276" spans="3:9">
      <c r="C276" s="23"/>
      <c r="D276" s="23"/>
      <c r="E276" s="23"/>
      <c r="F276" s="23"/>
      <c r="G276" s="23"/>
      <c r="H276" s="23"/>
      <c r="I276" s="23"/>
    </row>
    <row r="277" spans="3:9">
      <c r="C277" s="23"/>
      <c r="D277" s="23"/>
      <c r="E277" s="23"/>
      <c r="F277" s="23"/>
      <c r="G277" s="23"/>
      <c r="H277" s="23"/>
      <c r="I277" s="23"/>
    </row>
    <row r="278" spans="3:9">
      <c r="C278" s="23"/>
      <c r="D278" s="23"/>
      <c r="E278" s="23"/>
      <c r="F278" s="23"/>
      <c r="G278" s="23"/>
      <c r="H278" s="23"/>
      <c r="I278" s="23"/>
    </row>
    <row r="279" spans="3:9">
      <c r="C279" s="23"/>
      <c r="D279" s="23"/>
      <c r="E279" s="23"/>
      <c r="F279" s="23"/>
      <c r="G279" s="23"/>
      <c r="H279" s="23"/>
      <c r="I279" s="23"/>
    </row>
    <row r="280" spans="3:9">
      <c r="C280" s="23"/>
      <c r="D280" s="23"/>
      <c r="E280" s="23"/>
      <c r="F280" s="23"/>
      <c r="G280" s="23"/>
      <c r="H280" s="23"/>
      <c r="I280" s="23"/>
    </row>
    <row r="281" spans="3:9">
      <c r="C281" s="23"/>
      <c r="D281" s="23"/>
      <c r="E281" s="23"/>
      <c r="F281" s="23"/>
      <c r="G281" s="23"/>
      <c r="H281" s="23"/>
      <c r="I281" s="23"/>
    </row>
    <row r="282" spans="3:9">
      <c r="C282" s="23"/>
      <c r="D282" s="23"/>
      <c r="E282" s="23"/>
      <c r="F282" s="23"/>
      <c r="G282" s="23"/>
      <c r="H282" s="23"/>
      <c r="I282" s="23"/>
    </row>
    <row r="283" spans="3:9">
      <c r="C283" s="23"/>
      <c r="D283" s="23"/>
      <c r="E283" s="23"/>
      <c r="F283" s="23"/>
      <c r="G283" s="23"/>
      <c r="H283" s="23"/>
      <c r="I283" s="23"/>
    </row>
    <row r="284" spans="3:9">
      <c r="C284" s="23"/>
      <c r="D284" s="23"/>
      <c r="E284" s="23"/>
      <c r="F284" s="23"/>
      <c r="G284" s="23"/>
      <c r="H284" s="23"/>
      <c r="I284" s="23"/>
    </row>
    <row r="285" spans="3:9">
      <c r="C285" s="23"/>
      <c r="D285" s="23"/>
      <c r="E285" s="23"/>
      <c r="F285" s="23"/>
      <c r="G285" s="23"/>
      <c r="H285" s="23"/>
      <c r="I285" s="23"/>
    </row>
    <row r="286" spans="3:9">
      <c r="C286" s="23"/>
      <c r="D286" s="23"/>
      <c r="E286" s="23"/>
      <c r="F286" s="23"/>
      <c r="G286" s="23"/>
      <c r="H286" s="23"/>
      <c r="I286" s="23"/>
    </row>
    <row r="287" spans="3:9">
      <c r="C287" s="23"/>
      <c r="D287" s="23"/>
      <c r="E287" s="23"/>
      <c r="F287" s="23"/>
      <c r="G287" s="23"/>
      <c r="H287" s="23"/>
      <c r="I287" s="23"/>
    </row>
    <row r="288" spans="3:9">
      <c r="C288" s="23"/>
      <c r="D288" s="23"/>
      <c r="E288" s="23"/>
      <c r="F288" s="23"/>
      <c r="G288" s="23"/>
      <c r="H288" s="23"/>
      <c r="I288" s="23"/>
    </row>
    <row r="289" spans="3:9">
      <c r="C289" s="23"/>
      <c r="D289" s="23"/>
      <c r="E289" s="23"/>
      <c r="F289" s="23"/>
      <c r="G289" s="23"/>
      <c r="H289" s="23"/>
      <c r="I289" s="23"/>
    </row>
    <row r="290" spans="3:9">
      <c r="C290" s="23"/>
      <c r="D290" s="23"/>
      <c r="E290" s="23"/>
      <c r="F290" s="23"/>
      <c r="G290" s="23"/>
      <c r="H290" s="23"/>
      <c r="I290" s="23"/>
    </row>
    <row r="291" spans="3:9">
      <c r="C291" s="23"/>
      <c r="D291" s="23"/>
      <c r="E291" s="23"/>
      <c r="F291" s="23"/>
      <c r="G291" s="23"/>
      <c r="H291" s="23"/>
      <c r="I291" s="23"/>
    </row>
    <row r="292" spans="3:9">
      <c r="C292" s="23"/>
      <c r="D292" s="23"/>
      <c r="E292" s="23"/>
      <c r="F292" s="23"/>
      <c r="G292" s="23"/>
      <c r="H292" s="23"/>
      <c r="I292" s="23"/>
    </row>
    <row r="293" spans="3:9">
      <c r="C293" s="23"/>
      <c r="D293" s="23"/>
      <c r="E293" s="23"/>
      <c r="F293" s="23"/>
      <c r="G293" s="23"/>
      <c r="H293" s="23"/>
      <c r="I293" s="23"/>
    </row>
    <row r="294" spans="3:9">
      <c r="C294" s="23"/>
      <c r="D294" s="23"/>
      <c r="E294" s="23"/>
      <c r="F294" s="23"/>
      <c r="G294" s="23"/>
      <c r="H294" s="23"/>
      <c r="I294" s="23"/>
    </row>
    <row r="295" spans="3:9">
      <c r="C295" s="23"/>
      <c r="D295" s="23"/>
      <c r="E295" s="23"/>
      <c r="F295" s="23"/>
      <c r="G295" s="23"/>
      <c r="H295" s="23"/>
      <c r="I295" s="23"/>
    </row>
    <row r="296" spans="3:9">
      <c r="C296" s="23"/>
      <c r="D296" s="23"/>
      <c r="E296" s="23"/>
      <c r="F296" s="23"/>
      <c r="G296" s="23"/>
      <c r="H296" s="23"/>
      <c r="I296" s="23"/>
    </row>
    <row r="297" spans="3:9">
      <c r="C297" s="23"/>
      <c r="D297" s="23"/>
      <c r="E297" s="23"/>
      <c r="F297" s="23"/>
      <c r="G297" s="23"/>
      <c r="H297" s="23"/>
      <c r="I297" s="23"/>
    </row>
    <row r="298" spans="3:9">
      <c r="C298" s="23"/>
      <c r="D298" s="23"/>
      <c r="E298" s="23"/>
      <c r="F298" s="23"/>
      <c r="G298" s="23"/>
      <c r="H298" s="23"/>
      <c r="I298" s="23"/>
    </row>
    <row r="299" spans="3:9">
      <c r="C299" s="23"/>
      <c r="D299" s="23"/>
      <c r="E299" s="23"/>
      <c r="F299" s="23"/>
      <c r="G299" s="23"/>
      <c r="H299" s="23"/>
      <c r="I299" s="23"/>
    </row>
    <row r="300" spans="3:9">
      <c r="C300" s="23"/>
      <c r="D300" s="23"/>
      <c r="E300" s="23"/>
      <c r="F300" s="23"/>
      <c r="G300" s="23"/>
      <c r="H300" s="23"/>
      <c r="I300" s="23"/>
    </row>
    <row r="301" spans="3:9">
      <c r="C301" s="23"/>
      <c r="D301" s="23"/>
      <c r="E301" s="23"/>
      <c r="F301" s="23"/>
      <c r="G301" s="23"/>
      <c r="H301" s="23"/>
      <c r="I301" s="23"/>
    </row>
    <row r="302" spans="3:9">
      <c r="C302" s="23"/>
      <c r="D302" s="23"/>
      <c r="E302" s="23"/>
      <c r="F302" s="23"/>
      <c r="G302" s="23"/>
      <c r="H302" s="23"/>
      <c r="I302" s="23"/>
    </row>
  </sheetData>
  <protectedRanges>
    <protectedRange password="C40A" sqref="C26:C30 C7:C22 C32:C46 C55:C57 C67:C69 C74:C77 C5:C6" name="Range1" securityDescriptor=""/>
    <protectedRange password="C40A" sqref="C58" name="Range1_16" securityDescriptor=""/>
    <protectedRange password="C40A" sqref="C59" name="Range1_16_1" securityDescriptor=""/>
    <protectedRange password="C40A" sqref="C60" name="Range1_16_2" securityDescriptor=""/>
    <protectedRange password="C40A" sqref="C62:C66" name="Range1_17" securityDescriptor=""/>
    <protectedRange password="C40A" sqref="C61" name="Range1_17_1" securityDescriptor=""/>
    <protectedRange password="C40A" sqref="C70 C73" name="Range1_23" securityDescriptor=""/>
    <protectedRange password="C40A" sqref="C71" name="Range1_23_1" securityDescriptor=""/>
    <protectedRange password="C40A" sqref="C72" name="Range1_23_2" securityDescriptor=""/>
  </protectedRanges>
  <mergeCells count="10">
    <mergeCell ref="B3:I3"/>
    <mergeCell ref="B2:I2"/>
    <mergeCell ref="B1:I1"/>
    <mergeCell ref="I5:I6"/>
    <mergeCell ref="D79:F79"/>
    <mergeCell ref="B5:B6"/>
    <mergeCell ref="C5:C6"/>
    <mergeCell ref="E5:E6"/>
    <mergeCell ref="F5:F6"/>
    <mergeCell ref="G5:G6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Dublex unit BOQ</vt:lpstr>
      <vt:lpstr>KHC-Base stock-2022 Part A</vt:lpstr>
      <vt:lpstr>KHC-Base stock-2022 Part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</dc:creator>
  <cp:lastModifiedBy>HSBai</cp:lastModifiedBy>
  <cp:lastPrinted>2022-05-25T01:14:52Z</cp:lastPrinted>
  <dcterms:created xsi:type="dcterms:W3CDTF">2003-03-11T01:53:25Z</dcterms:created>
  <dcterms:modified xsi:type="dcterms:W3CDTF">2022-07-18T22:02:11Z</dcterms:modified>
</cp:coreProperties>
</file>